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/>
  <mc:AlternateContent xmlns:mc="http://schemas.openxmlformats.org/markup-compatibility/2006">
    <mc:Choice Requires="x15">
      <x15ac:absPath xmlns:x15ac="http://schemas.microsoft.com/office/spreadsheetml/2010/11/ac" url="/Users/ica/Documents/Club OS/FICHES FINAL/"/>
    </mc:Choice>
  </mc:AlternateContent>
  <xr:revisionPtr revIDLastSave="0" documentId="13_ncr:1_{9E76933A-8F6D-474F-9565-0E80AEBAD8A0}" xr6:coauthVersionLast="47" xr6:coauthVersionMax="47" xr10:uidLastSave="{00000000-0000-0000-0000-000000000000}"/>
  <bookViews>
    <workbookView xWindow="0" yWindow="760" windowWidth="34200" windowHeight="21380" xr2:uid="{00000000-000D-0000-FFFF-FFFF00000000}"/>
  </bookViews>
  <sheets>
    <sheet name="Inscriptions Adulte 2025" sheetId="2" r:id="rId1"/>
  </sheets>
  <definedNames>
    <definedName name="_xlnm.Print_Area" localSheetId="0">'Inscriptions Adulte 2025'!$A$1:$H$95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2" l="1"/>
  <c r="G41" i="2"/>
  <c r="G42" i="2"/>
  <c r="I42" i="2"/>
  <c r="H42" i="2" s="1"/>
  <c r="H51" i="2"/>
  <c r="H60" i="2"/>
  <c r="H49" i="2"/>
  <c r="H59" i="2"/>
  <c r="H53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17" i="2"/>
  <c r="F44" i="2" l="1"/>
  <c r="I53" i="2"/>
  <c r="H31" i="2"/>
  <c r="D34" i="2" s="1"/>
  <c r="J18" i="2" l="1"/>
  <c r="J19" i="2"/>
  <c r="J20" i="2"/>
  <c r="J21" i="2"/>
  <c r="J22" i="2"/>
  <c r="J23" i="2"/>
  <c r="J24" i="2"/>
  <c r="J25" i="2"/>
  <c r="J26" i="2"/>
  <c r="J27" i="2"/>
  <c r="J28" i="2"/>
  <c r="J29" i="2"/>
  <c r="J30" i="2"/>
  <c r="I31" i="2" l="1"/>
  <c r="J17" i="2"/>
  <c r="J31" i="2" s="1"/>
  <c r="G31" i="2"/>
  <c r="I34" i="2" s="1"/>
  <c r="G34" i="2" s="1"/>
  <c r="D33" i="2" l="1"/>
  <c r="H34" i="2"/>
  <c r="E33" i="2"/>
  <c r="G33" i="2" l="1"/>
  <c r="H33" i="2" s="1"/>
  <c r="H35" i="2" l="1"/>
  <c r="D44" i="2" s="1"/>
  <c r="H44" i="2" s="1"/>
  <c r="H55" i="2" s="1"/>
  <c r="H62" i="2" l="1"/>
  <c r="H64" i="2"/>
  <c r="H6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Alain GAUDIER</author>
  </authors>
  <commentList>
    <comment ref="G17" authorId="0" shapeId="0" xr:uid="{A42B8BA8-A623-42DF-80EC-DAC407F1A209}">
      <text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 prendre en 1er cours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18" authorId="0" shapeId="0" xr:uid="{20E4C93F-A75B-4D87-B777-21A6434322C6}">
      <text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 prendre en 1er cours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0" authorId="0" shapeId="0" xr:uid="{B2DF6263-2CF2-4932-B343-26FC7BFE18AB}">
      <text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 prendre en 1er cours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42" authorId="0" shapeId="0" xr:uid="{C13783B5-7E88-41B6-AD4B-DD2AA189B0B9}">
      <text>
        <r>
          <rPr>
            <sz val="9"/>
            <color indexed="81"/>
            <rFont val="Tahoma"/>
            <family val="2"/>
          </rPr>
          <t xml:space="preserve">Uniquement si le cours "sénior autonomie" a été sélectionné
</t>
        </r>
      </text>
    </comment>
    <comment ref="H42" authorId="0" shapeId="0" xr:uid="{6B2E20A2-ADE5-45DD-B665-0C0813521889}">
      <text>
        <r>
          <rPr>
            <sz val="9"/>
            <color indexed="81"/>
            <rFont val="Tahoma"/>
            <family val="2"/>
          </rPr>
          <t xml:space="preserve">Uniquement si le cours "sénior autonomie" a été sélectionné
</t>
        </r>
      </text>
    </comment>
  </commentList>
</comments>
</file>

<file path=xl/sharedStrings.xml><?xml version="1.0" encoding="utf-8"?>
<sst xmlns="http://schemas.openxmlformats.org/spreadsheetml/2006/main" count="137" uniqueCount="109">
  <si>
    <t xml:space="preserve"> </t>
  </si>
  <si>
    <t>ADULTES</t>
  </si>
  <si>
    <t>ACTIVITE</t>
  </si>
  <si>
    <t>HORAIRE</t>
  </si>
  <si>
    <t>TARIF</t>
  </si>
  <si>
    <t>LUNDI</t>
  </si>
  <si>
    <r>
      <rPr>
        <sz val="11"/>
        <rFont val="Calibri"/>
        <family val="2"/>
      </rPr>
      <t>Marche nordique</t>
    </r>
    <r>
      <rPr>
        <b/>
        <sz val="11"/>
        <color rgb="FFFF0000"/>
        <rFont val="Calibri"/>
        <family val="2"/>
      </rPr>
      <t>*</t>
    </r>
  </si>
  <si>
    <r>
      <rPr>
        <sz val="11"/>
        <rFont val="Calibri"/>
        <family val="2"/>
      </rPr>
      <t>Self défense</t>
    </r>
    <r>
      <rPr>
        <b/>
        <sz val="11"/>
        <color rgb="FFFF0000"/>
        <rFont val="Calibri"/>
        <family val="2"/>
      </rPr>
      <t>*</t>
    </r>
  </si>
  <si>
    <t>18h30-20h30</t>
  </si>
  <si>
    <t>MARDI</t>
  </si>
  <si>
    <t>Pilates</t>
  </si>
  <si>
    <t>9h15-10h15</t>
  </si>
  <si>
    <t>Seniors Autonomie</t>
  </si>
  <si>
    <t>10h15-11h15</t>
  </si>
  <si>
    <t>Stretching</t>
  </si>
  <si>
    <t>11h15-12h15</t>
  </si>
  <si>
    <t>15h00-16h00</t>
  </si>
  <si>
    <t>Fit Zen</t>
  </si>
  <si>
    <t>18h30-19h30</t>
  </si>
  <si>
    <t>Circuit training</t>
  </si>
  <si>
    <t>19h30-20h30</t>
  </si>
  <si>
    <t>JEUDI</t>
  </si>
  <si>
    <t>Fit danse</t>
  </si>
  <si>
    <t>VENDREDI</t>
  </si>
  <si>
    <t>Gym d'entretien</t>
  </si>
  <si>
    <t>Danse en ligne</t>
  </si>
  <si>
    <t>16h00-17h00</t>
  </si>
  <si>
    <t>SAMEDI</t>
  </si>
  <si>
    <t>9h00-11h00</t>
  </si>
  <si>
    <t>MES COURS ADULTE</t>
  </si>
  <si>
    <t xml:space="preserve"> NOMBRE</t>
  </si>
  <si>
    <t>TOTAL</t>
  </si>
  <si>
    <t>COURS SUPPLEMENTAIRES</t>
  </si>
  <si>
    <t>JE DOIS</t>
  </si>
  <si>
    <t>Liicence Adulte</t>
  </si>
  <si>
    <t>+ de 18 ans</t>
  </si>
  <si>
    <t>Licence Famille</t>
  </si>
  <si>
    <t>au moins 1 adulte + au moins 1 enfant</t>
  </si>
  <si>
    <t>Licence sociale</t>
  </si>
  <si>
    <t>Seniors autonomie</t>
  </si>
  <si>
    <t xml:space="preserve">              COURS </t>
  </si>
  <si>
    <t>LICENCE</t>
  </si>
  <si>
    <t>TOTAL DU</t>
  </si>
  <si>
    <t>Coupons ANCV sport :    NOMBRE</t>
  </si>
  <si>
    <t xml:space="preserve">MONTANT </t>
  </si>
  <si>
    <t>Coupons ACTOBI :           NOMBRE</t>
  </si>
  <si>
    <t xml:space="preserve">PASS’SPORT : </t>
  </si>
  <si>
    <t>IMPORTANT :</t>
  </si>
  <si>
    <t xml:space="preserve">- Pour tous les cours dont le nombre d’inscrits serait insuffisant, le club pourrait décider de </t>
  </si>
  <si>
    <t>- La cotisation est due à l’année. Aucun remboursement ne sera effectué en cours d'année.</t>
  </si>
  <si>
    <t>Je reconnais avoir pris connaissance du règlement intérieur consultable sur le site internet.</t>
  </si>
  <si>
    <t xml:space="preserve">Je m'engage à le respecter et à le faire respecter par mes enfants. </t>
  </si>
  <si>
    <t>Signature du représentant légal précédée de la mention « lu et approuvé »</t>
  </si>
  <si>
    <t>Ce dossier doit contenir :</t>
  </si>
  <si>
    <t>Club Cèze Omnisports, 14 bis rue de la Cantonnade, 30630 Goudargues</t>
  </si>
  <si>
    <t xml:space="preserve"> Tel : 06 49 07 96 32 - 06 80 04 31 81 - Mail : asso30.cezeomnisport@gmail.com</t>
  </si>
  <si>
    <t>Siret 402918874 00015 – APE 9312 Z</t>
  </si>
  <si>
    <t>13h30 -15h30</t>
  </si>
  <si>
    <t xml:space="preserve">- Paiement n°3 = Echéance le 1er avril 2026 (1/3). </t>
  </si>
  <si>
    <t xml:space="preserve">- Paiement n°2= Échéance le 1er janvier 2026 (1/3). </t>
  </si>
  <si>
    <t>Montant : ….............</t>
  </si>
  <si>
    <t xml:space="preserve">TOTAL  </t>
  </si>
  <si>
    <t>J'AJOUTE LA LICENCE SPORTS POUR TOUS   (ajouter "1" en face de la licence concernée)</t>
  </si>
  <si>
    <t>-Tenue adaptée à l’activité, chaussures d’intérieur pour la maison des sports, pas de chaussures</t>
  </si>
  <si>
    <t>SITE INTERNET : https://club.sportspourtous.org/club-ceze-omnisport-30</t>
  </si>
  <si>
    <t xml:space="preserve">  mais chaussettes anti-dérapantes pour la baby gym.</t>
  </si>
  <si>
    <t xml:space="preserve">  le supprimer avant les vacances de Toussaint, le remboursement s’effectuera au prorata du temps</t>
  </si>
  <si>
    <t xml:space="preserve">  effectué, ou le club pourrait proposer d’aller sur d’autres cours.</t>
  </si>
  <si>
    <t xml:space="preserve">- A l'inscription. (1/3 de la cotisation + licence). </t>
  </si>
  <si>
    <t xml:space="preserve">REGLEMENT : </t>
  </si>
  <si>
    <t xml:space="preserve">Le règlement comprend l'adhésion à l'association, l'accès aux cours choisis et la licence </t>
  </si>
  <si>
    <t xml:space="preserve">TOTAL GENERAL DU :  </t>
  </si>
  <si>
    <t xml:space="preserve">     * La marche nordique et la Self défense sont à prendre en 1er cours (2 heures)</t>
  </si>
  <si>
    <t>INSCRIPTIONS ET COTISATIONS :</t>
  </si>
  <si>
    <t>RIB : FR76 1350 6100 0001 6265 0700 126 - AGRIFRPP835</t>
  </si>
  <si>
    <t>3 Chèques</t>
  </si>
  <si>
    <t xml:space="preserve"> Espèces : </t>
  </si>
  <si>
    <t xml:space="preserve"> 1 Chèque</t>
  </si>
  <si>
    <t xml:space="preserve"> Paiement en 3 fois :</t>
  </si>
  <si>
    <t>3 Virements</t>
  </si>
  <si>
    <t>10% CONJOINT HOMME</t>
  </si>
  <si>
    <t>1er cours</t>
  </si>
  <si>
    <t>1er Cours</t>
  </si>
  <si>
    <t>Prénom</t>
  </si>
  <si>
    <t xml:space="preserve">  Si urgence</t>
  </si>
  <si>
    <t xml:space="preserve">NOM  </t>
  </si>
  <si>
    <t xml:space="preserve">Adresse  </t>
  </si>
  <si>
    <t xml:space="preserve">Commune  </t>
  </si>
  <si>
    <t xml:space="preserve">        obligatoire  </t>
  </si>
  <si>
    <t xml:space="preserve">Mail   </t>
  </si>
  <si>
    <t>Montant : ….............................................</t>
  </si>
  <si>
    <t>Montant : ….……….……………………….......</t>
  </si>
  <si>
    <t>Montant : …....…...……………………...........</t>
  </si>
  <si>
    <t xml:space="preserve">      1 Virement</t>
  </si>
  <si>
    <t>Cours sup</t>
  </si>
  <si>
    <t xml:space="preserve">Si conjoint, Nom de la conjointe : </t>
  </si>
  <si>
    <t>Bienvenue aux conjoints "homme". Vous bénéficiez d'une réduction de 10% sur vos cotisations.</t>
  </si>
  <si>
    <r>
      <rPr>
        <b/>
        <sz val="11"/>
        <rFont val="Calibri"/>
        <family val="2"/>
      </rPr>
      <t>ATTENTION !!!</t>
    </r>
    <r>
      <rPr>
        <sz val="11"/>
        <rFont val="Calibri"/>
        <family val="2"/>
      </rPr>
      <t xml:space="preserve"> Tout dossier incomplet ne sera pas accepté !!! Le nombre de participants étant  </t>
    </r>
    <r>
      <rPr>
        <sz val="11"/>
        <rFont val="Calibri"/>
        <family val="2"/>
      </rPr>
      <t>limité à la</t>
    </r>
  </si>
  <si>
    <t xml:space="preserve"> Maison des sports, l’ordre d’inscription sera validé lors de la remise du dossier et de son règlement.</t>
  </si>
  <si>
    <t>Dossier à remettre dans les 30 jours au plus tard suivant votre 1er cours</t>
  </si>
  <si>
    <t>FICHE D'INSCRIPTION INDIVIDUELLE ADULTE 2025-2026</t>
  </si>
  <si>
    <t>Pilates Verfeuil</t>
  </si>
  <si>
    <t xml:space="preserve">COUT TOTAL ADULTE   </t>
  </si>
  <si>
    <r>
      <t xml:space="preserve">PAIEMENT :   Les chèques sont libellés à l'ordre de  CLUB CÈZE OMNISPORTS 
</t>
    </r>
    <r>
      <rPr>
        <sz val="11"/>
        <color rgb="FFFF0000"/>
        <rFont val="Calibri"/>
        <family val="2"/>
      </rPr>
      <t xml:space="preserve"> (Ajoutez 1 dans les cases de votre choix)</t>
    </r>
  </si>
  <si>
    <t>Page 1/2</t>
  </si>
  <si>
    <t>Notez 1 dans une case 1er cours (1 seule est possible) la ou les suivantes dans l'autre colonne</t>
  </si>
  <si>
    <t xml:space="preserve"> La présente fiche d'inscription dûment complétée et renvoyée par mail,</t>
  </si>
  <si>
    <t xml:space="preserve"> La demande de licence dûment remplie et renvoyée par mail,</t>
  </si>
  <si>
    <t xml:space="preserve"> Le Règlement de la cotisation en 1 à 3 fois (Remettre les chèques dans une enveloppe au nom du   pratiquant à votre animateur)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</si>
</sst>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;\-#,##0.00\ &quot;€&quot;"/>
    <numFmt numFmtId="165" formatCode="_-* #,##0.00\ &quot;€&quot;_-;\-* #,##0.00\ &quot;€&quot;_-;_-* &quot;-&quot;??\ &quot;€&quot;_-;_-@_-"/>
    <numFmt numFmtId="166" formatCode="_-* #,##0.00\ &quot;€&quot;_-;\-* #,##0.00\ &quot;€&quot;_-;_-* &quot;-&quot;??\ &quot;€&quot;_-;_-@"/>
    <numFmt numFmtId="167" formatCode="0#&quot; &quot;##&quot; &quot;##&quot; &quot;##&quot; &quot;##"/>
    <numFmt numFmtId="168" formatCode="_-* #,##0.00\ [$€-40C]_-;\-* #,##0.00\ [$€-40C]_-;_-* &quot;-&quot;??\ [$€-40C]_-;_-@_-"/>
  </numFmts>
  <fonts count="25" x14ac:knownFonts="1">
    <font>
      <sz val="11"/>
      <name val="Calibri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1"/>
      <color rgb="FF0070C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  <scheme val="minor"/>
    </font>
    <font>
      <b/>
      <sz val="14"/>
      <name val="Calibri"/>
      <family val="2"/>
    </font>
    <font>
      <b/>
      <sz val="10"/>
      <color rgb="FF0070C0"/>
      <name val="Calibri"/>
      <family val="2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9"/>
      <color indexed="8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6" fillId="0" borderId="0" applyFont="0" applyFill="0" applyBorder="0" applyAlignment="0" applyProtection="0"/>
  </cellStyleXfs>
  <cellXfs count="209">
    <xf numFmtId="0" fontId="0" fillId="0" borderId="0" xfId="0"/>
    <xf numFmtId="0" fontId="1" fillId="7" borderId="0" xfId="0" applyFont="1" applyFill="1" applyAlignment="1" applyProtection="1">
      <alignment vertical="center"/>
      <protection hidden="1"/>
    </xf>
    <xf numFmtId="0" fontId="2" fillId="7" borderId="0" xfId="0" applyFont="1" applyFill="1" applyAlignment="1" applyProtection="1">
      <alignment vertical="center"/>
      <protection hidden="1"/>
    </xf>
    <xf numFmtId="0" fontId="0" fillId="7" borderId="0" xfId="0" applyFill="1" applyAlignment="1" applyProtection="1">
      <alignment vertical="center"/>
      <protection hidden="1"/>
    </xf>
    <xf numFmtId="0" fontId="11" fillId="7" borderId="0" xfId="0" applyFont="1" applyFill="1" applyProtection="1">
      <protection hidden="1"/>
    </xf>
    <xf numFmtId="0" fontId="2" fillId="7" borderId="0" xfId="0" applyFont="1" applyFill="1" applyProtection="1">
      <protection hidden="1"/>
    </xf>
    <xf numFmtId="0" fontId="0" fillId="7" borderId="0" xfId="0" applyFill="1" applyProtection="1">
      <protection hidden="1"/>
    </xf>
    <xf numFmtId="0" fontId="9" fillId="7" borderId="0" xfId="0" applyFont="1" applyFill="1" applyAlignment="1" applyProtection="1">
      <alignment horizontal="right"/>
      <protection hidden="1"/>
    </xf>
    <xf numFmtId="0" fontId="0" fillId="7" borderId="5" xfId="0" applyFill="1" applyBorder="1" applyAlignment="1" applyProtection="1">
      <alignment horizontal="center"/>
      <protection hidden="1"/>
    </xf>
    <xf numFmtId="0" fontId="0" fillId="7" borderId="5" xfId="0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8" fillId="7" borderId="5" xfId="0" applyFont="1" applyFill="1" applyBorder="1" applyAlignment="1" applyProtection="1">
      <alignment horizontal="left" vertical="center"/>
      <protection hidden="1"/>
    </xf>
    <xf numFmtId="0" fontId="0" fillId="7" borderId="5" xfId="0" applyFill="1" applyBorder="1" applyProtection="1">
      <protection hidden="1"/>
    </xf>
    <xf numFmtId="0" fontId="1" fillId="7" borderId="0" xfId="0" applyFont="1" applyFill="1" applyProtection="1">
      <protection hidden="1"/>
    </xf>
    <xf numFmtId="0" fontId="19" fillId="7" borderId="5" xfId="0" applyFont="1" applyFill="1" applyBorder="1" applyProtection="1">
      <protection hidden="1"/>
    </xf>
    <xf numFmtId="0" fontId="1" fillId="7" borderId="5" xfId="0" applyFont="1" applyFill="1" applyBorder="1" applyProtection="1">
      <protection hidden="1"/>
    </xf>
    <xf numFmtId="0" fontId="1" fillId="9" borderId="4" xfId="0" applyFont="1" applyFill="1" applyBorder="1" applyAlignment="1" applyProtection="1">
      <alignment horizontal="center"/>
      <protection hidden="1"/>
    </xf>
    <xf numFmtId="0" fontId="2" fillId="9" borderId="4" xfId="0" applyFont="1" applyFill="1" applyBorder="1" applyAlignment="1" applyProtection="1">
      <alignment horizontal="center"/>
      <protection hidden="1"/>
    </xf>
    <xf numFmtId="0" fontId="17" fillId="7" borderId="4" xfId="0" applyFont="1" applyFill="1" applyBorder="1" applyAlignment="1" applyProtection="1">
      <alignment horizontal="center" vertical="center"/>
      <protection hidden="1"/>
    </xf>
    <xf numFmtId="0" fontId="16" fillId="7" borderId="5" xfId="0" applyFont="1" applyFill="1" applyBorder="1" applyProtection="1">
      <protection hidden="1"/>
    </xf>
    <xf numFmtId="0" fontId="16" fillId="7" borderId="0" xfId="0" applyFont="1" applyFill="1" applyProtection="1">
      <protection hidden="1"/>
    </xf>
    <xf numFmtId="0" fontId="9" fillId="7" borderId="0" xfId="0" applyFont="1" applyFill="1" applyProtection="1">
      <protection hidden="1"/>
    </xf>
    <xf numFmtId="0" fontId="2" fillId="7" borderId="4" xfId="0" applyFont="1" applyFill="1" applyBorder="1" applyAlignment="1" applyProtection="1">
      <alignment horizontal="center" vertical="center"/>
      <protection hidden="1"/>
    </xf>
    <xf numFmtId="0" fontId="8" fillId="7" borderId="4" xfId="0" applyFont="1" applyFill="1" applyBorder="1" applyAlignment="1" applyProtection="1">
      <alignment horizontal="center"/>
      <protection hidden="1"/>
    </xf>
    <xf numFmtId="166" fontId="2" fillId="7" borderId="4" xfId="0" applyNumberFormat="1" applyFont="1" applyFill="1" applyBorder="1" applyProtection="1">
      <protection hidden="1"/>
    </xf>
    <xf numFmtId="0" fontId="1" fillId="4" borderId="4" xfId="0" applyFont="1" applyFill="1" applyBorder="1" applyAlignment="1" applyProtection="1">
      <alignment horizontal="center" vertical="center"/>
      <protection locked="0" hidden="1"/>
    </xf>
    <xf numFmtId="0" fontId="11" fillId="11" borderId="4" xfId="0" applyFont="1" applyFill="1" applyBorder="1" applyAlignment="1" applyProtection="1">
      <alignment horizontal="center" vertical="center"/>
      <protection locked="0" hidden="1"/>
    </xf>
    <xf numFmtId="0" fontId="16" fillId="7" borderId="9" xfId="0" applyFont="1" applyFill="1" applyBorder="1" applyProtection="1">
      <protection hidden="1"/>
    </xf>
    <xf numFmtId="165" fontId="16" fillId="7" borderId="5" xfId="0" applyNumberFormat="1" applyFont="1" applyFill="1" applyBorder="1" applyProtection="1">
      <protection hidden="1"/>
    </xf>
    <xf numFmtId="0" fontId="2" fillId="7" borderId="4" xfId="0" applyFont="1" applyFill="1" applyBorder="1" applyAlignment="1" applyProtection="1">
      <alignment horizontal="center"/>
      <protection hidden="1"/>
    </xf>
    <xf numFmtId="0" fontId="11" fillId="4" borderId="4" xfId="0" applyFont="1" applyFill="1" applyBorder="1" applyAlignment="1" applyProtection="1">
      <alignment horizontal="center" vertical="center"/>
      <protection locked="0" hidden="1"/>
    </xf>
    <xf numFmtId="0" fontId="12" fillId="7" borderId="5" xfId="0" applyFont="1" applyFill="1" applyBorder="1" applyProtection="1">
      <protection hidden="1"/>
    </xf>
    <xf numFmtId="0" fontId="12" fillId="7" borderId="5" xfId="0" applyFont="1" applyFill="1" applyBorder="1" applyAlignment="1" applyProtection="1">
      <alignment horizontal="center"/>
      <protection hidden="1"/>
    </xf>
    <xf numFmtId="0" fontId="16" fillId="7" borderId="5" xfId="0" applyFont="1" applyFill="1" applyBorder="1" applyAlignment="1" applyProtection="1">
      <alignment horizontal="center"/>
      <protection hidden="1"/>
    </xf>
    <xf numFmtId="0" fontId="18" fillId="7" borderId="5" xfId="0" applyFont="1" applyFill="1" applyBorder="1" applyProtection="1">
      <protection hidden="1"/>
    </xf>
    <xf numFmtId="0" fontId="2" fillId="7" borderId="6" xfId="0" applyFont="1" applyFill="1" applyBorder="1" applyAlignment="1" applyProtection="1">
      <alignment horizontal="center" vertical="center"/>
      <protection hidden="1"/>
    </xf>
    <xf numFmtId="166" fontId="2" fillId="7" borderId="32" xfId="0" applyNumberFormat="1" applyFont="1" applyFill="1" applyBorder="1" applyAlignment="1" applyProtection="1">
      <alignment horizontal="center" vertical="center"/>
      <protection hidden="1"/>
    </xf>
    <xf numFmtId="0" fontId="0" fillId="7" borderId="5" xfId="0" applyFill="1" applyBorder="1" applyAlignment="1" applyProtection="1">
      <alignment vertical="center"/>
      <protection hidden="1"/>
    </xf>
    <xf numFmtId="0" fontId="2" fillId="7" borderId="11" xfId="0" applyFont="1" applyFill="1" applyBorder="1" applyAlignment="1" applyProtection="1">
      <alignment horizontal="center"/>
      <protection hidden="1"/>
    </xf>
    <xf numFmtId="165" fontId="8" fillId="5" borderId="6" xfId="1" applyFont="1" applyFill="1" applyBorder="1" applyAlignment="1" applyProtection="1">
      <alignment horizontal="center"/>
      <protection hidden="1"/>
    </xf>
    <xf numFmtId="165" fontId="0" fillId="6" borderId="10" xfId="0" applyNumberFormat="1" applyFill="1" applyBorder="1" applyAlignment="1" applyProtection="1">
      <alignment horizontal="center" vertical="center"/>
      <protection hidden="1"/>
    </xf>
    <xf numFmtId="166" fontId="2" fillId="3" borderId="32" xfId="0" applyNumberFormat="1" applyFont="1" applyFill="1" applyBorder="1" applyAlignment="1" applyProtection="1">
      <alignment horizontal="center"/>
      <protection hidden="1"/>
    </xf>
    <xf numFmtId="166" fontId="2" fillId="7" borderId="8" xfId="0" applyNumberFormat="1" applyFont="1" applyFill="1" applyBorder="1" applyAlignment="1" applyProtection="1">
      <alignment horizontal="center"/>
      <protection hidden="1"/>
    </xf>
    <xf numFmtId="166" fontId="2" fillId="3" borderId="33" xfId="0" applyNumberFormat="1" applyFont="1" applyFill="1" applyBorder="1" applyAlignment="1" applyProtection="1">
      <alignment horizontal="center"/>
      <protection hidden="1"/>
    </xf>
    <xf numFmtId="0" fontId="16" fillId="7" borderId="5" xfId="0" applyFont="1" applyFill="1" applyBorder="1" applyAlignment="1" applyProtection="1">
      <alignment vertical="center"/>
      <protection hidden="1"/>
    </xf>
    <xf numFmtId="166" fontId="12" fillId="3" borderId="15" xfId="0" applyNumberFormat="1" applyFont="1" applyFill="1" applyBorder="1" applyAlignment="1" applyProtection="1">
      <alignment horizontal="center" vertical="center"/>
      <protection hidden="1"/>
    </xf>
    <xf numFmtId="0" fontId="13" fillId="7" borderId="5" xfId="0" applyFont="1" applyFill="1" applyBorder="1" applyAlignment="1" applyProtection="1">
      <alignment horizontal="right"/>
      <protection hidden="1"/>
    </xf>
    <xf numFmtId="0" fontId="1" fillId="7" borderId="5" xfId="0" applyFont="1" applyFill="1" applyBorder="1" applyAlignment="1" applyProtection="1">
      <alignment horizontal="center"/>
      <protection locked="0" hidden="1"/>
    </xf>
    <xf numFmtId="166" fontId="2" fillId="7" borderId="4" xfId="0" applyNumberFormat="1" applyFont="1" applyFill="1" applyBorder="1" applyAlignment="1" applyProtection="1">
      <alignment horizontal="center" vertical="center"/>
      <protection hidden="1"/>
    </xf>
    <xf numFmtId="0" fontId="9" fillId="7" borderId="5" xfId="0" applyFont="1" applyFill="1" applyBorder="1" applyAlignment="1" applyProtection="1">
      <alignment vertical="center"/>
      <protection hidden="1"/>
    </xf>
    <xf numFmtId="0" fontId="13" fillId="7" borderId="5" xfId="0" applyFont="1" applyFill="1" applyBorder="1" applyAlignment="1" applyProtection="1">
      <alignment vertical="center"/>
      <protection hidden="1"/>
    </xf>
    <xf numFmtId="1" fontId="8" fillId="4" borderId="10" xfId="0" applyNumberFormat="1" applyFont="1" applyFill="1" applyBorder="1" applyAlignment="1" applyProtection="1">
      <alignment horizontal="center" vertical="center"/>
      <protection locked="0" hidden="1"/>
    </xf>
    <xf numFmtId="164" fontId="2" fillId="8" borderId="4" xfId="1" applyNumberFormat="1" applyFont="1" applyFill="1" applyBorder="1" applyAlignment="1" applyProtection="1">
      <alignment horizontal="center" vertical="center"/>
      <protection hidden="1"/>
    </xf>
    <xf numFmtId="164" fontId="12" fillId="8" borderId="5" xfId="1" applyNumberFormat="1" applyFont="1" applyFill="1" applyBorder="1" applyAlignment="1" applyProtection="1">
      <alignment horizontal="center" vertical="center"/>
      <protection hidden="1"/>
    </xf>
    <xf numFmtId="1" fontId="2" fillId="4" borderId="10" xfId="0" applyNumberFormat="1" applyFont="1" applyFill="1" applyBorder="1" applyAlignment="1" applyProtection="1">
      <alignment horizontal="center" vertical="center"/>
      <protection locked="0" hidden="1"/>
    </xf>
    <xf numFmtId="0" fontId="7" fillId="7" borderId="0" xfId="0" applyFont="1" applyFill="1" applyAlignment="1" applyProtection="1">
      <alignment horizontal="center"/>
      <protection hidden="1"/>
    </xf>
    <xf numFmtId="165" fontId="8" fillId="2" borderId="10" xfId="1" applyFont="1" applyFill="1" applyBorder="1" applyAlignment="1" applyProtection="1">
      <alignment horizontal="center" vertical="center"/>
      <protection locked="0" hidden="1"/>
    </xf>
    <xf numFmtId="0" fontId="0" fillId="7" borderId="10" xfId="0" applyFill="1" applyBorder="1" applyAlignment="1" applyProtection="1">
      <alignment horizontal="center"/>
      <protection hidden="1"/>
    </xf>
    <xf numFmtId="166" fontId="2" fillId="8" borderId="10" xfId="0" applyNumberFormat="1" applyFont="1" applyFill="1" applyBorder="1" applyAlignment="1" applyProtection="1">
      <alignment horizontal="center" vertical="center"/>
      <protection hidden="1"/>
    </xf>
    <xf numFmtId="165" fontId="8" fillId="5" borderId="10" xfId="1" applyFont="1" applyFill="1" applyBorder="1" applyAlignment="1" applyProtection="1">
      <alignment horizontal="center" vertical="center"/>
      <protection locked="0" hidden="1"/>
    </xf>
    <xf numFmtId="165" fontId="16" fillId="7" borderId="0" xfId="0" applyNumberFormat="1" applyFont="1" applyFill="1" applyProtection="1">
      <protection hidden="1"/>
    </xf>
    <xf numFmtId="166" fontId="1" fillId="8" borderId="4" xfId="0" applyNumberFormat="1" applyFont="1" applyFill="1" applyBorder="1" applyProtection="1">
      <protection hidden="1"/>
    </xf>
    <xf numFmtId="166" fontId="2" fillId="7" borderId="5" xfId="0" applyNumberFormat="1" applyFont="1" applyFill="1" applyBorder="1" applyAlignment="1" applyProtection="1">
      <alignment vertical="center"/>
      <protection hidden="1"/>
    </xf>
    <xf numFmtId="1" fontId="8" fillId="4" borderId="34" xfId="0" applyNumberFormat="1" applyFont="1" applyFill="1" applyBorder="1" applyAlignment="1" applyProtection="1">
      <alignment horizontal="center" vertical="center"/>
      <protection locked="0" hidden="1"/>
    </xf>
    <xf numFmtId="0" fontId="9" fillId="7" borderId="25" xfId="0" applyFont="1" applyFill="1" applyBorder="1" applyProtection="1">
      <protection hidden="1"/>
    </xf>
    <xf numFmtId="0" fontId="0" fillId="7" borderId="25" xfId="0" applyFill="1" applyBorder="1" applyProtection="1">
      <protection hidden="1"/>
    </xf>
    <xf numFmtId="166" fontId="2" fillId="8" borderId="26" xfId="0" applyNumberFormat="1" applyFont="1" applyFill="1" applyBorder="1" applyAlignment="1" applyProtection="1">
      <alignment horizontal="center" vertical="center"/>
      <protection hidden="1"/>
    </xf>
    <xf numFmtId="1" fontId="8" fillId="4" borderId="15" xfId="0" applyNumberFormat="1" applyFont="1" applyFill="1" applyBorder="1" applyAlignment="1" applyProtection="1">
      <alignment horizontal="center" vertical="center"/>
      <protection locked="0" hidden="1"/>
    </xf>
    <xf numFmtId="0" fontId="9" fillId="7" borderId="24" xfId="0" applyFont="1" applyFill="1" applyBorder="1" applyAlignment="1" applyProtection="1">
      <alignment horizontal="right" vertical="center"/>
      <protection hidden="1"/>
    </xf>
    <xf numFmtId="0" fontId="0" fillId="4" borderId="15" xfId="0" applyFill="1" applyBorder="1" applyAlignment="1" applyProtection="1">
      <alignment horizontal="center" vertical="center"/>
      <protection locked="0" hidden="1"/>
    </xf>
    <xf numFmtId="0" fontId="9" fillId="7" borderId="25" xfId="0" applyFont="1" applyFill="1" applyBorder="1" applyAlignment="1" applyProtection="1">
      <alignment vertical="center"/>
      <protection hidden="1"/>
    </xf>
    <xf numFmtId="0" fontId="9" fillId="7" borderId="17" xfId="0" applyFont="1" applyFill="1" applyBorder="1" applyAlignment="1" applyProtection="1">
      <alignment horizontal="center"/>
      <protection locked="0" hidden="1"/>
    </xf>
    <xf numFmtId="0" fontId="9" fillId="7" borderId="16" xfId="0" applyFont="1" applyFill="1" applyBorder="1" applyAlignment="1" applyProtection="1">
      <alignment vertical="center"/>
      <protection hidden="1"/>
    </xf>
    <xf numFmtId="0" fontId="9" fillId="7" borderId="17" xfId="0" applyFont="1" applyFill="1" applyBorder="1" applyAlignment="1" applyProtection="1">
      <alignment horizontal="right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locked="0" hidden="1"/>
    </xf>
    <xf numFmtId="0" fontId="9" fillId="7" borderId="17" xfId="0" applyFont="1" applyFill="1" applyBorder="1" applyAlignment="1" applyProtection="1">
      <alignment vertical="center"/>
      <protection hidden="1"/>
    </xf>
    <xf numFmtId="166" fontId="9" fillId="7" borderId="18" xfId="0" applyNumberFormat="1" applyFont="1" applyFill="1" applyBorder="1" applyAlignment="1" applyProtection="1">
      <alignment vertical="center"/>
      <protection hidden="1"/>
    </xf>
    <xf numFmtId="49" fontId="9" fillId="7" borderId="5" xfId="0" applyNumberFormat="1" applyFont="1" applyFill="1" applyBorder="1" applyProtection="1">
      <protection hidden="1"/>
    </xf>
    <xf numFmtId="49" fontId="0" fillId="7" borderId="5" xfId="0" applyNumberFormat="1" applyFill="1" applyBorder="1" applyProtection="1">
      <protection hidden="1"/>
    </xf>
    <xf numFmtId="166" fontId="2" fillId="8" borderId="27" xfId="0" applyNumberFormat="1" applyFont="1" applyFill="1" applyBorder="1" applyAlignment="1" applyProtection="1">
      <alignment horizontal="center" vertical="center"/>
      <protection hidden="1"/>
    </xf>
    <xf numFmtId="49" fontId="8" fillId="7" borderId="5" xfId="0" applyNumberFormat="1" applyFont="1" applyFill="1" applyBorder="1" applyProtection="1">
      <protection hidden="1"/>
    </xf>
    <xf numFmtId="49" fontId="2" fillId="7" borderId="5" xfId="0" applyNumberFormat="1" applyFont="1" applyFill="1" applyBorder="1" applyProtection="1">
      <protection hidden="1"/>
    </xf>
    <xf numFmtId="49" fontId="2" fillId="7" borderId="0" xfId="0" applyNumberFormat="1" applyFont="1" applyFill="1" applyProtection="1">
      <protection hidden="1"/>
    </xf>
    <xf numFmtId="49" fontId="8" fillId="7" borderId="22" xfId="0" applyNumberFormat="1" applyFont="1" applyFill="1" applyBorder="1" applyProtection="1">
      <protection hidden="1"/>
    </xf>
    <xf numFmtId="49" fontId="2" fillId="7" borderId="22" xfId="0" applyNumberFormat="1" applyFont="1" applyFill="1" applyBorder="1" applyProtection="1">
      <protection hidden="1"/>
    </xf>
    <xf numFmtId="49" fontId="0" fillId="7" borderId="22" xfId="0" applyNumberFormat="1" applyFill="1" applyBorder="1" applyProtection="1">
      <protection hidden="1"/>
    </xf>
    <xf numFmtId="165" fontId="0" fillId="7" borderId="5" xfId="0" applyNumberFormat="1" applyFill="1" applyBorder="1" applyProtection="1">
      <protection hidden="1"/>
    </xf>
    <xf numFmtId="166" fontId="2" fillId="7" borderId="0" xfId="0" applyNumberFormat="1" applyFont="1" applyFill="1" applyProtection="1">
      <protection hidden="1"/>
    </xf>
    <xf numFmtId="49" fontId="1" fillId="7" borderId="0" xfId="0" applyNumberFormat="1" applyFont="1" applyFill="1" applyProtection="1">
      <protection hidden="1"/>
    </xf>
    <xf numFmtId="49" fontId="8" fillId="7" borderId="0" xfId="0" applyNumberFormat="1" applyFont="1" applyFill="1" applyProtection="1">
      <protection hidden="1"/>
    </xf>
    <xf numFmtId="49" fontId="1" fillId="7" borderId="5" xfId="0" applyNumberFormat="1" applyFont="1" applyFill="1" applyBorder="1" applyProtection="1">
      <protection hidden="1"/>
    </xf>
    <xf numFmtId="166" fontId="8" fillId="4" borderId="4" xfId="0" applyNumberFormat="1" applyFont="1" applyFill="1" applyBorder="1" applyProtection="1">
      <protection locked="0" hidden="1"/>
    </xf>
    <xf numFmtId="49" fontId="5" fillId="7" borderId="0" xfId="0" applyNumberFormat="1" applyFont="1" applyFill="1" applyProtection="1">
      <protection hidden="1"/>
    </xf>
    <xf numFmtId="0" fontId="5" fillId="7" borderId="0" xfId="0" applyFont="1" applyFill="1" applyProtection="1">
      <protection hidden="1"/>
    </xf>
    <xf numFmtId="1" fontId="8" fillId="11" borderId="10" xfId="0" applyNumberFormat="1" applyFont="1" applyFill="1" applyBorder="1" applyAlignment="1" applyProtection="1">
      <alignment horizontal="center" vertical="center"/>
      <protection locked="0" hidden="1"/>
    </xf>
    <xf numFmtId="0" fontId="11" fillId="7" borderId="5" xfId="0" applyFont="1" applyFill="1" applyBorder="1" applyAlignment="1" applyProtection="1">
      <alignment horizontal="right"/>
      <protection hidden="1"/>
    </xf>
    <xf numFmtId="166" fontId="4" fillId="7" borderId="5" xfId="0" applyNumberFormat="1" applyFont="1" applyFill="1" applyBorder="1" applyProtection="1">
      <protection hidden="1"/>
    </xf>
    <xf numFmtId="0" fontId="1" fillId="7" borderId="5" xfId="0" applyFont="1" applyFill="1" applyBorder="1" applyAlignment="1" applyProtection="1">
      <alignment horizont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locked="0" hidden="1"/>
    </xf>
    <xf numFmtId="0" fontId="11" fillId="7" borderId="5" xfId="0" applyFont="1" applyFill="1" applyBorder="1" applyAlignment="1" applyProtection="1">
      <alignment horizontal="right" vertical="center"/>
      <protection hidden="1"/>
    </xf>
    <xf numFmtId="0" fontId="1" fillId="7" borderId="5" xfId="0" applyFont="1" applyFill="1" applyBorder="1" applyAlignment="1" applyProtection="1">
      <alignment horizontal="right" vertical="center"/>
      <protection hidden="1"/>
    </xf>
    <xf numFmtId="166" fontId="1" fillId="8" borderId="5" xfId="0" applyNumberFormat="1" applyFont="1" applyFill="1" applyBorder="1" applyProtection="1">
      <protection hidden="1"/>
    </xf>
    <xf numFmtId="0" fontId="1" fillId="7" borderId="4" xfId="0" applyFont="1" applyFill="1" applyBorder="1" applyAlignment="1" applyProtection="1">
      <alignment vertical="center"/>
      <protection hidden="1"/>
    </xf>
    <xf numFmtId="166" fontId="4" fillId="7" borderId="4" xfId="0" applyNumberFormat="1" applyFont="1" applyFill="1" applyBorder="1" applyAlignment="1" applyProtection="1">
      <alignment vertical="center"/>
      <protection hidden="1"/>
    </xf>
    <xf numFmtId="0" fontId="1" fillId="7" borderId="4" xfId="0" applyFont="1" applyFill="1" applyBorder="1" applyAlignment="1" applyProtection="1">
      <alignment horizontal="center" vertical="center"/>
      <protection hidden="1"/>
    </xf>
    <xf numFmtId="1" fontId="2" fillId="4" borderId="36" xfId="0" applyNumberFormat="1" applyFont="1" applyFill="1" applyBorder="1" applyAlignment="1" applyProtection="1">
      <alignment horizontal="center" vertical="center"/>
      <protection locked="0" hidden="1"/>
    </xf>
    <xf numFmtId="0" fontId="6" fillId="4" borderId="15" xfId="0" applyFont="1" applyFill="1" applyBorder="1" applyAlignment="1" applyProtection="1">
      <alignment horizontal="center" vertical="center"/>
      <protection locked="0" hidden="1"/>
    </xf>
    <xf numFmtId="165" fontId="6" fillId="7" borderId="13" xfId="1" applyFont="1" applyFill="1" applyBorder="1" applyAlignment="1" applyProtection="1">
      <protection hidden="1"/>
    </xf>
    <xf numFmtId="0" fontId="24" fillId="7" borderId="5" xfId="0" applyFont="1" applyFill="1" applyBorder="1" applyAlignment="1" applyProtection="1">
      <alignment vertical="center"/>
      <protection hidden="1"/>
    </xf>
    <xf numFmtId="0" fontId="24" fillId="7" borderId="0" xfId="0" applyFont="1" applyFill="1" applyAlignment="1" applyProtection="1">
      <alignment vertical="center"/>
      <protection hidden="1"/>
    </xf>
    <xf numFmtId="0" fontId="24" fillId="7" borderId="0" xfId="0" applyFont="1" applyFill="1" applyProtection="1">
      <protection hidden="1"/>
    </xf>
    <xf numFmtId="0" fontId="24" fillId="7" borderId="5" xfId="0" applyFont="1" applyFill="1" applyBorder="1" applyProtection="1">
      <protection hidden="1"/>
    </xf>
    <xf numFmtId="0" fontId="24" fillId="7" borderId="0" xfId="0" applyFont="1" applyFill="1" applyAlignment="1" applyProtection="1">
      <alignment horizontal="center"/>
      <protection hidden="1"/>
    </xf>
    <xf numFmtId="166" fontId="2" fillId="8" borderId="10" xfId="1" applyNumberFormat="1" applyFont="1" applyFill="1" applyBorder="1" applyAlignment="1" applyProtection="1">
      <alignment horizontal="center" vertical="center"/>
      <protection hidden="1"/>
    </xf>
    <xf numFmtId="0" fontId="6" fillId="7" borderId="0" xfId="0" applyFont="1" applyFill="1" applyProtection="1">
      <protection hidden="1"/>
    </xf>
    <xf numFmtId="164" fontId="4" fillId="7" borderId="4" xfId="0" applyNumberFormat="1" applyFont="1" applyFill="1" applyBorder="1" applyAlignment="1" applyProtection="1">
      <alignment vertical="center"/>
      <protection hidden="1"/>
    </xf>
    <xf numFmtId="164" fontId="2" fillId="2" borderId="10" xfId="1" applyNumberFormat="1" applyFont="1" applyFill="1" applyBorder="1" applyAlignment="1" applyProtection="1">
      <alignment horizontal="center" vertical="center"/>
      <protection locked="0" hidden="1"/>
    </xf>
    <xf numFmtId="3" fontId="2" fillId="4" borderId="10" xfId="0" applyNumberFormat="1" applyFont="1" applyFill="1" applyBorder="1" applyAlignment="1" applyProtection="1">
      <alignment horizontal="center" vertical="center"/>
      <protection locked="0" hidden="1"/>
    </xf>
    <xf numFmtId="168" fontId="4" fillId="7" borderId="4" xfId="1" applyNumberFormat="1" applyFont="1" applyFill="1" applyBorder="1" applyAlignment="1" applyProtection="1">
      <alignment vertical="center"/>
      <protection hidden="1"/>
    </xf>
    <xf numFmtId="49" fontId="2" fillId="7" borderId="5" xfId="0" applyNumberFormat="1" applyFont="1" applyFill="1" applyBorder="1" applyAlignment="1" applyProtection="1">
      <alignment horizontal="left" wrapText="1"/>
      <protection hidden="1"/>
    </xf>
    <xf numFmtId="0" fontId="0" fillId="0" borderId="5" xfId="0" applyBorder="1" applyAlignment="1" applyProtection="1">
      <alignment horizontal="center"/>
      <protection hidden="1"/>
    </xf>
    <xf numFmtId="167" fontId="8" fillId="2" borderId="31" xfId="0" applyNumberFormat="1" applyFont="1" applyFill="1" applyBorder="1" applyAlignment="1" applyProtection="1">
      <alignment horizontal="center" vertical="center"/>
      <protection locked="0" hidden="1"/>
    </xf>
    <xf numFmtId="0" fontId="14" fillId="7" borderId="5" xfId="0" applyFont="1" applyFill="1" applyBorder="1" applyAlignment="1" applyProtection="1">
      <alignment horizontal="center" vertical="center"/>
      <protection hidden="1"/>
    </xf>
    <xf numFmtId="0" fontId="11" fillId="7" borderId="5" xfId="0" applyFont="1" applyFill="1" applyBorder="1" applyAlignment="1" applyProtection="1">
      <alignment horizontal="center" vertical="center"/>
      <protection hidden="1"/>
    </xf>
    <xf numFmtId="0" fontId="9" fillId="7" borderId="5" xfId="0" applyFont="1" applyFill="1" applyBorder="1" applyAlignment="1" applyProtection="1">
      <alignment horizontal="right"/>
      <protection hidden="1"/>
    </xf>
    <xf numFmtId="0" fontId="0" fillId="7" borderId="5" xfId="0" applyFill="1" applyBorder="1" applyAlignment="1" applyProtection="1">
      <alignment horizontal="right"/>
      <protection hidden="1"/>
    </xf>
    <xf numFmtId="0" fontId="8" fillId="2" borderId="1" xfId="0" applyFont="1" applyFill="1" applyBorder="1" applyAlignment="1" applyProtection="1">
      <alignment horizontal="center"/>
      <protection locked="0" hidden="1"/>
    </xf>
    <xf numFmtId="0" fontId="3" fillId="4" borderId="2" xfId="0" applyFont="1" applyFill="1" applyBorder="1" applyProtection="1">
      <protection locked="0" hidden="1"/>
    </xf>
    <xf numFmtId="0" fontId="3" fillId="4" borderId="3" xfId="0" applyFont="1" applyFill="1" applyBorder="1" applyProtection="1">
      <protection locked="0" hidden="1"/>
    </xf>
    <xf numFmtId="0" fontId="8" fillId="2" borderId="3" xfId="0" applyFont="1" applyFill="1" applyBorder="1" applyAlignment="1" applyProtection="1">
      <alignment horizontal="center"/>
      <protection locked="0" hidden="1"/>
    </xf>
    <xf numFmtId="0" fontId="9" fillId="4" borderId="31" xfId="0" applyFont="1" applyFill="1" applyBorder="1" applyAlignment="1" applyProtection="1">
      <alignment horizontal="center"/>
      <protection locked="0" hidden="1"/>
    </xf>
    <xf numFmtId="0" fontId="0" fillId="7" borderId="5" xfId="0" applyFill="1" applyBorder="1" applyAlignment="1" applyProtection="1">
      <alignment horizontal="center"/>
      <protection hidden="1"/>
    </xf>
    <xf numFmtId="0" fontId="8" fillId="7" borderId="5" xfId="0" applyFont="1" applyFill="1" applyBorder="1" applyAlignment="1" applyProtection="1">
      <alignment horizontal="right" vertical="center"/>
      <protection hidden="1"/>
    </xf>
    <xf numFmtId="0" fontId="2" fillId="7" borderId="5" xfId="0" applyFont="1" applyFill="1" applyBorder="1" applyAlignment="1" applyProtection="1">
      <alignment horizontal="right" vertical="center"/>
      <protection hidden="1"/>
    </xf>
    <xf numFmtId="167" fontId="8" fillId="2" borderId="1" xfId="0" applyNumberFormat="1" applyFont="1" applyFill="1" applyBorder="1" applyAlignment="1" applyProtection="1">
      <alignment horizontal="center" vertical="center"/>
      <protection locked="0" hidden="1"/>
    </xf>
    <xf numFmtId="167" fontId="3" fillId="4" borderId="3" xfId="0" applyNumberFormat="1" applyFont="1" applyFill="1" applyBorder="1" applyProtection="1">
      <protection locked="0" hidden="1"/>
    </xf>
    <xf numFmtId="0" fontId="11" fillId="7" borderId="5" xfId="0" applyFont="1" applyFill="1" applyBorder="1" applyAlignment="1" applyProtection="1">
      <alignment horizontal="left"/>
      <protection hidden="1"/>
    </xf>
    <xf numFmtId="0" fontId="1" fillId="7" borderId="5" xfId="0" applyFont="1" applyFill="1" applyBorder="1" applyAlignment="1" applyProtection="1">
      <alignment horizontal="left"/>
      <protection hidden="1"/>
    </xf>
    <xf numFmtId="0" fontId="8" fillId="2" borderId="31" xfId="0" applyFont="1" applyFill="1" applyBorder="1" applyAlignment="1" applyProtection="1">
      <alignment horizontal="center"/>
      <protection locked="0" hidden="1"/>
    </xf>
    <xf numFmtId="0" fontId="2" fillId="2" borderId="31" xfId="0" applyFont="1" applyFill="1" applyBorder="1" applyAlignment="1" applyProtection="1">
      <alignment horizontal="center"/>
      <protection locked="0" hidden="1"/>
    </xf>
    <xf numFmtId="0" fontId="0" fillId="7" borderId="0" xfId="0" applyFill="1" applyAlignment="1" applyProtection="1">
      <alignment horizontal="center"/>
      <protection hidden="1"/>
    </xf>
    <xf numFmtId="0" fontId="0" fillId="7" borderId="14" xfId="0" applyFill="1" applyBorder="1" applyAlignment="1" applyProtection="1">
      <alignment horizontal="center"/>
      <protection hidden="1"/>
    </xf>
    <xf numFmtId="0" fontId="1" fillId="4" borderId="10" xfId="0" applyFont="1" applyFill="1" applyBorder="1" applyAlignment="1" applyProtection="1">
      <alignment horizontal="center"/>
      <protection locked="0" hidden="1"/>
    </xf>
    <xf numFmtId="0" fontId="1" fillId="4" borderId="30" xfId="0" applyFont="1" applyFill="1" applyBorder="1" applyAlignment="1" applyProtection="1">
      <alignment horizontal="center"/>
      <protection locked="0" hidden="1"/>
    </xf>
    <xf numFmtId="0" fontId="1" fillId="7" borderId="6" xfId="0" applyFont="1" applyFill="1" applyBorder="1" applyAlignment="1" applyProtection="1">
      <alignment horizontal="center" vertical="center"/>
      <protection hidden="1"/>
    </xf>
    <xf numFmtId="0" fontId="3" fillId="7" borderId="7" xfId="0" applyFont="1" applyFill="1" applyBorder="1" applyAlignment="1" applyProtection="1">
      <alignment vertical="center"/>
      <protection hidden="1"/>
    </xf>
    <xf numFmtId="0" fontId="10" fillId="7" borderId="10" xfId="0" applyFont="1" applyFill="1" applyBorder="1" applyAlignment="1" applyProtection="1">
      <alignment horizontal="center" vertical="center" wrapText="1" shrinkToFit="1"/>
      <protection hidden="1"/>
    </xf>
    <xf numFmtId="0" fontId="8" fillId="7" borderId="6" xfId="0" applyFont="1" applyFill="1" applyBorder="1" applyAlignment="1" applyProtection="1">
      <alignment horizontal="center"/>
      <protection hidden="1"/>
    </xf>
    <xf numFmtId="0" fontId="3" fillId="7" borderId="7" xfId="0" applyFont="1" applyFill="1" applyBorder="1" applyProtection="1">
      <protection hidden="1"/>
    </xf>
    <xf numFmtId="0" fontId="2" fillId="7" borderId="12" xfId="0" applyFont="1" applyFill="1" applyBorder="1" applyAlignment="1" applyProtection="1">
      <alignment horizontal="center"/>
      <protection hidden="1"/>
    </xf>
    <xf numFmtId="0" fontId="3" fillId="7" borderId="8" xfId="0" applyFont="1" applyFill="1" applyBorder="1" applyProtection="1">
      <protection hidden="1"/>
    </xf>
    <xf numFmtId="0" fontId="11" fillId="7" borderId="10" xfId="0" applyFont="1" applyFill="1" applyBorder="1" applyAlignment="1" applyProtection="1">
      <alignment horizontal="right"/>
      <protection hidden="1"/>
    </xf>
    <xf numFmtId="0" fontId="1" fillId="0" borderId="13" xfId="0" applyFont="1" applyBorder="1" applyAlignment="1" applyProtection="1">
      <alignment horizontal="center"/>
      <protection hidden="1"/>
    </xf>
    <xf numFmtId="0" fontId="1" fillId="0" borderId="35" xfId="0" applyFont="1" applyBorder="1" applyAlignment="1" applyProtection="1">
      <alignment horizontal="center"/>
      <protection hidden="1"/>
    </xf>
    <xf numFmtId="0" fontId="11" fillId="7" borderId="5" xfId="0" applyFont="1" applyFill="1" applyBorder="1" applyAlignment="1" applyProtection="1">
      <alignment horizontal="right" vertical="center"/>
      <protection hidden="1"/>
    </xf>
    <xf numFmtId="0" fontId="1" fillId="7" borderId="5" xfId="0" applyFont="1" applyFill="1" applyBorder="1" applyAlignment="1" applyProtection="1">
      <alignment horizontal="right" vertical="center"/>
      <protection hidden="1"/>
    </xf>
    <xf numFmtId="0" fontId="1" fillId="7" borderId="14" xfId="0" applyFont="1" applyFill="1" applyBorder="1" applyAlignment="1" applyProtection="1">
      <alignment horizontal="right" vertical="center"/>
      <protection hidden="1"/>
    </xf>
    <xf numFmtId="0" fontId="1" fillId="7" borderId="5" xfId="0" applyFont="1" applyFill="1" applyBorder="1" applyAlignment="1" applyProtection="1">
      <alignment horizontal="right" vertical="center" wrapText="1"/>
      <protection hidden="1"/>
    </xf>
    <xf numFmtId="0" fontId="11" fillId="7" borderId="14" xfId="0" applyFont="1" applyFill="1" applyBorder="1" applyAlignment="1" applyProtection="1">
      <alignment horizontal="right" vertical="center" wrapText="1"/>
      <protection hidden="1"/>
    </xf>
    <xf numFmtId="0" fontId="9" fillId="7" borderId="5" xfId="0" applyFont="1" applyFill="1" applyBorder="1" applyAlignment="1" applyProtection="1">
      <alignment horizontal="left"/>
      <protection hidden="1"/>
    </xf>
    <xf numFmtId="0" fontId="0" fillId="7" borderId="5" xfId="0" applyFill="1" applyBorder="1" applyAlignment="1" applyProtection="1">
      <alignment horizontal="left"/>
      <protection hidden="1"/>
    </xf>
    <xf numFmtId="0" fontId="1" fillId="4" borderId="37" xfId="0" applyFont="1" applyFill="1" applyBorder="1" applyAlignment="1" applyProtection="1">
      <alignment horizontal="center" vertical="center"/>
      <protection locked="0" hidden="1"/>
    </xf>
    <xf numFmtId="0" fontId="11" fillId="4" borderId="38" xfId="0" applyFont="1" applyFill="1" applyBorder="1" applyAlignment="1" applyProtection="1">
      <alignment horizontal="center" vertical="center"/>
      <protection locked="0" hidden="1"/>
    </xf>
    <xf numFmtId="49" fontId="2" fillId="7" borderId="6" xfId="0" applyNumberFormat="1" applyFont="1" applyFill="1" applyBorder="1" applyAlignment="1" applyProtection="1">
      <alignment horizontal="center" vertical="center"/>
      <protection hidden="1"/>
    </xf>
    <xf numFmtId="49" fontId="2" fillId="7" borderId="7" xfId="0" applyNumberFormat="1" applyFont="1" applyFill="1" applyBorder="1" applyAlignment="1" applyProtection="1">
      <alignment horizontal="center" vertical="center"/>
      <protection hidden="1"/>
    </xf>
    <xf numFmtId="0" fontId="2" fillId="7" borderId="6" xfId="0" applyFont="1" applyFill="1" applyBorder="1" applyAlignment="1" applyProtection="1">
      <alignment horizontal="center" vertical="center" wrapText="1"/>
      <protection hidden="1"/>
    </xf>
    <xf numFmtId="0" fontId="2" fillId="7" borderId="7" xfId="0" applyFont="1" applyFill="1" applyBorder="1" applyAlignment="1" applyProtection="1">
      <alignment horizontal="center" vertical="center" wrapText="1"/>
      <protection hidden="1"/>
    </xf>
    <xf numFmtId="0" fontId="2" fillId="7" borderId="6" xfId="0" applyFont="1" applyFill="1" applyBorder="1" applyAlignment="1" applyProtection="1">
      <alignment horizontal="center" vertical="center"/>
      <protection hidden="1"/>
    </xf>
    <xf numFmtId="0" fontId="2" fillId="7" borderId="7" xfId="0" applyFont="1" applyFill="1" applyBorder="1" applyAlignment="1" applyProtection="1">
      <alignment horizontal="center" vertical="center"/>
      <protection hidden="1"/>
    </xf>
    <xf numFmtId="0" fontId="13" fillId="7" borderId="28" xfId="0" applyFont="1" applyFill="1" applyBorder="1" applyAlignment="1" applyProtection="1">
      <alignment horizontal="right"/>
      <protection hidden="1"/>
    </xf>
    <xf numFmtId="0" fontId="13" fillId="7" borderId="29" xfId="0" applyFont="1" applyFill="1" applyBorder="1" applyAlignment="1" applyProtection="1">
      <alignment horizontal="right"/>
      <protection hidden="1"/>
    </xf>
    <xf numFmtId="0" fontId="8" fillId="10" borderId="5" xfId="0" applyFont="1" applyFill="1" applyBorder="1" applyAlignment="1" applyProtection="1">
      <alignment horizontal="center"/>
      <protection hidden="1"/>
    </xf>
    <xf numFmtId="0" fontId="2" fillId="10" borderId="5" xfId="0" applyFont="1" applyFill="1" applyBorder="1" applyAlignment="1" applyProtection="1">
      <alignment horizontal="center"/>
      <protection hidden="1"/>
    </xf>
    <xf numFmtId="49" fontId="8" fillId="10" borderId="5" xfId="0" applyNumberFormat="1" applyFont="1" applyFill="1" applyBorder="1" applyAlignment="1" applyProtection="1">
      <alignment horizontal="center"/>
      <protection hidden="1"/>
    </xf>
    <xf numFmtId="49" fontId="2" fillId="10" borderId="5" xfId="0" applyNumberFormat="1" applyFont="1" applyFill="1" applyBorder="1" applyAlignment="1" applyProtection="1">
      <alignment horizontal="center"/>
      <protection hidden="1"/>
    </xf>
    <xf numFmtId="49" fontId="15" fillId="7" borderId="5" xfId="0" applyNumberFormat="1" applyFont="1" applyFill="1" applyBorder="1" applyAlignment="1" applyProtection="1">
      <alignment horizontal="center"/>
      <protection hidden="1"/>
    </xf>
    <xf numFmtId="0" fontId="15" fillId="7" borderId="5" xfId="0" applyFont="1" applyFill="1" applyBorder="1" applyAlignment="1" applyProtection="1">
      <alignment horizontal="center"/>
      <protection hidden="1"/>
    </xf>
    <xf numFmtId="49" fontId="11" fillId="2" borderId="19" xfId="0" applyNumberFormat="1" applyFont="1" applyFill="1" applyBorder="1" applyAlignment="1" applyProtection="1">
      <alignment horizontal="center"/>
      <protection locked="0" hidden="1"/>
    </xf>
    <xf numFmtId="49" fontId="1" fillId="2" borderId="5" xfId="0" applyNumberFormat="1" applyFont="1" applyFill="1" applyBorder="1" applyAlignment="1" applyProtection="1">
      <alignment horizontal="center"/>
      <protection locked="0" hidden="1"/>
    </xf>
    <xf numFmtId="49" fontId="1" fillId="2" borderId="20" xfId="0" applyNumberFormat="1" applyFont="1" applyFill="1" applyBorder="1" applyAlignment="1" applyProtection="1">
      <alignment horizontal="center"/>
      <protection locked="0" hidden="1"/>
    </xf>
    <xf numFmtId="49" fontId="1" fillId="2" borderId="19" xfId="0" applyNumberFormat="1" applyFont="1" applyFill="1" applyBorder="1" applyAlignment="1" applyProtection="1">
      <alignment horizontal="center"/>
      <protection locked="0" hidden="1"/>
    </xf>
    <xf numFmtId="49" fontId="1" fillId="2" borderId="21" xfId="0" applyNumberFormat="1" applyFont="1" applyFill="1" applyBorder="1" applyAlignment="1" applyProtection="1">
      <alignment horizontal="center"/>
      <protection locked="0" hidden="1"/>
    </xf>
    <xf numFmtId="49" fontId="1" fillId="2" borderId="22" xfId="0" applyNumberFormat="1" applyFont="1" applyFill="1" applyBorder="1" applyAlignment="1" applyProtection="1">
      <alignment horizontal="center"/>
      <protection locked="0" hidden="1"/>
    </xf>
    <xf numFmtId="49" fontId="1" fillId="2" borderId="23" xfId="0" applyNumberFormat="1" applyFont="1" applyFill="1" applyBorder="1" applyAlignment="1" applyProtection="1">
      <alignment horizontal="center"/>
      <protection locked="0" hidden="1"/>
    </xf>
    <xf numFmtId="49" fontId="11" fillId="5" borderId="19" xfId="0" applyNumberFormat="1" applyFont="1" applyFill="1" applyBorder="1" applyAlignment="1" applyProtection="1">
      <alignment horizontal="center"/>
      <protection hidden="1"/>
    </xf>
    <xf numFmtId="49" fontId="11" fillId="5" borderId="5" xfId="0" applyNumberFormat="1" applyFont="1" applyFill="1" applyBorder="1" applyAlignment="1" applyProtection="1">
      <alignment horizontal="center"/>
      <protection hidden="1"/>
    </xf>
    <xf numFmtId="49" fontId="11" fillId="5" borderId="20" xfId="0" applyNumberFormat="1" applyFont="1" applyFill="1" applyBorder="1" applyAlignment="1" applyProtection="1">
      <alignment horizontal="center"/>
      <protection hidden="1"/>
    </xf>
    <xf numFmtId="49" fontId="2" fillId="7" borderId="5" xfId="0" applyNumberFormat="1" applyFont="1" applyFill="1" applyBorder="1" applyAlignment="1" applyProtection="1">
      <alignment horizontal="left"/>
      <protection hidden="1"/>
    </xf>
    <xf numFmtId="49" fontId="8" fillId="7" borderId="5" xfId="0" applyNumberFormat="1" applyFont="1" applyFill="1" applyBorder="1" applyAlignment="1" applyProtection="1">
      <alignment horizontal="left"/>
      <protection hidden="1"/>
    </xf>
    <xf numFmtId="49" fontId="1" fillId="7" borderId="17" xfId="0" applyNumberFormat="1" applyFont="1" applyFill="1" applyBorder="1" applyAlignment="1" applyProtection="1">
      <alignment horizontal="left"/>
      <protection hidden="1"/>
    </xf>
    <xf numFmtId="49" fontId="11" fillId="5" borderId="16" xfId="0" applyNumberFormat="1" applyFont="1" applyFill="1" applyBorder="1" applyAlignment="1" applyProtection="1">
      <alignment horizontal="center"/>
      <protection hidden="1"/>
    </xf>
    <xf numFmtId="49" fontId="11" fillId="5" borderId="17" xfId="0" applyNumberFormat="1" applyFont="1" applyFill="1" applyBorder="1" applyAlignment="1" applyProtection="1">
      <alignment horizontal="center"/>
      <protection hidden="1"/>
    </xf>
    <xf numFmtId="49" fontId="11" fillId="5" borderId="18" xfId="0" applyNumberFormat="1" applyFont="1" applyFill="1" applyBorder="1" applyAlignment="1" applyProtection="1">
      <alignment horizontal="center"/>
      <protection hidden="1"/>
    </xf>
    <xf numFmtId="49" fontId="1" fillId="5" borderId="19" xfId="0" applyNumberFormat="1" applyFont="1" applyFill="1" applyBorder="1" applyAlignment="1" applyProtection="1">
      <alignment horizontal="center"/>
      <protection hidden="1"/>
    </xf>
    <xf numFmtId="49" fontId="1" fillId="5" borderId="5" xfId="0" applyNumberFormat="1" applyFont="1" applyFill="1" applyBorder="1" applyAlignment="1" applyProtection="1">
      <alignment horizontal="center"/>
      <protection hidden="1"/>
    </xf>
    <xf numFmtId="49" fontId="1" fillId="5" borderId="20" xfId="0" applyNumberFormat="1" applyFont="1" applyFill="1" applyBorder="1" applyAlignment="1" applyProtection="1">
      <alignment horizontal="center"/>
      <protection hidden="1"/>
    </xf>
    <xf numFmtId="0" fontId="1" fillId="7" borderId="22" xfId="0" applyFont="1" applyFill="1" applyBorder="1" applyAlignment="1" applyProtection="1">
      <alignment horizontal="left" wrapText="1"/>
      <protection hidden="1"/>
    </xf>
    <xf numFmtId="0" fontId="9" fillId="7" borderId="24" xfId="0" applyFont="1" applyFill="1" applyBorder="1" applyAlignment="1" applyProtection="1">
      <alignment vertical="center"/>
      <protection hidden="1"/>
    </xf>
    <xf numFmtId="0" fontId="0" fillId="7" borderId="17" xfId="0" applyFill="1" applyBorder="1" applyAlignment="1" applyProtection="1">
      <alignment vertical="center"/>
      <protection hidden="1"/>
    </xf>
    <xf numFmtId="0" fontId="0" fillId="7" borderId="25" xfId="0" applyFill="1" applyBorder="1" applyAlignment="1" applyProtection="1">
      <alignment vertical="center"/>
      <protection hidden="1"/>
    </xf>
    <xf numFmtId="49" fontId="9" fillId="7" borderId="19" xfId="0" applyNumberFormat="1" applyFont="1" applyFill="1" applyBorder="1" applyAlignment="1" applyProtection="1">
      <alignment horizontal="left"/>
      <protection hidden="1"/>
    </xf>
    <xf numFmtId="49" fontId="9" fillId="7" borderId="5" xfId="0" applyNumberFormat="1" applyFont="1" applyFill="1" applyBorder="1" applyAlignment="1" applyProtection="1">
      <alignment horizontal="left"/>
      <protection hidden="1"/>
    </xf>
    <xf numFmtId="49" fontId="8" fillId="7" borderId="19" xfId="0" applyNumberFormat="1" applyFont="1" applyFill="1" applyBorder="1" applyAlignment="1" applyProtection="1">
      <alignment horizontal="left"/>
      <protection hidden="1"/>
    </xf>
    <xf numFmtId="49" fontId="8" fillId="7" borderId="21" xfId="0" applyNumberFormat="1" applyFont="1" applyFill="1" applyBorder="1" applyAlignment="1" applyProtection="1">
      <alignment horizontal="left"/>
      <protection hidden="1"/>
    </xf>
    <xf numFmtId="49" fontId="8" fillId="7" borderId="22" xfId="0" applyNumberFormat="1" applyFont="1" applyFill="1" applyBorder="1" applyAlignment="1" applyProtection="1">
      <alignment horizontal="left"/>
      <protection hidden="1"/>
    </xf>
    <xf numFmtId="49" fontId="2" fillId="7" borderId="17" xfId="0" applyNumberFormat="1" applyFont="1" applyFill="1" applyBorder="1" applyAlignment="1" applyProtection="1">
      <alignment horizontal="center"/>
      <protection hidden="1"/>
    </xf>
    <xf numFmtId="0" fontId="23" fillId="7" borderId="0" xfId="0" applyFont="1" applyFill="1" applyAlignment="1" applyProtection="1">
      <alignment horizontal="center"/>
      <protection hidden="1"/>
    </xf>
    <xf numFmtId="49" fontId="1" fillId="7" borderId="5" xfId="0" applyNumberFormat="1" applyFont="1" applyFill="1" applyBorder="1" applyAlignment="1" applyProtection="1">
      <alignment horizontal="left"/>
      <protection hidden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75270</xdr:colOff>
      <xdr:row>56</xdr:row>
      <xdr:rowOff>3951</xdr:rowOff>
    </xdr:from>
    <xdr:ext cx="514350" cy="114300"/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230B6189-1A0F-4149-A7D8-C63C9D5460BA}"/>
            </a:ext>
          </a:extLst>
        </xdr:cNvPr>
        <xdr:cNvSpPr/>
      </xdr:nvSpPr>
      <xdr:spPr>
        <a:xfrm>
          <a:off x="6425270" y="9766386"/>
          <a:ext cx="514350" cy="114300"/>
        </a:xfrm>
        <a:prstGeom prst="righ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l"/>
          <a:endParaRPr lang="fr-FR" sz="1100"/>
        </a:p>
      </xdr:txBody>
    </xdr:sp>
    <xdr:clientData fLocksWithSheet="0"/>
  </xdr:oneCellAnchor>
  <xdr:oneCellAnchor>
    <xdr:from>
      <xdr:col>1</xdr:col>
      <xdr:colOff>66197</xdr:colOff>
      <xdr:row>6</xdr:row>
      <xdr:rowOff>175918</xdr:rowOff>
    </xdr:from>
    <xdr:ext cx="123825" cy="219075"/>
    <xdr:pic>
      <xdr:nvPicPr>
        <xdr:cNvPr id="6" name="image1.png">
          <a:extLst>
            <a:ext uri="{FF2B5EF4-FFF2-40B4-BE49-F238E27FC236}">
              <a16:creationId xmlns:a16="http://schemas.microsoft.com/office/drawing/2014/main" id="{50798CF1-0B77-431E-B79C-ACC4BBBFE37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8414" y="1103570"/>
          <a:ext cx="123825" cy="219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732464</xdr:colOff>
      <xdr:row>7</xdr:row>
      <xdr:rowOff>2813</xdr:rowOff>
    </xdr:from>
    <xdr:ext cx="114300" cy="247650"/>
    <xdr:pic>
      <xdr:nvPicPr>
        <xdr:cNvPr id="7" name="image2.png">
          <a:extLst>
            <a:ext uri="{FF2B5EF4-FFF2-40B4-BE49-F238E27FC236}">
              <a16:creationId xmlns:a16="http://schemas.microsoft.com/office/drawing/2014/main" id="{B28B4491-4BD8-4CAE-8459-51AEE9F35D8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45507" y="1112683"/>
          <a:ext cx="114300" cy="2476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4FD62-2687-4D5D-8EA3-51C7E3014C1E}">
  <sheetPr codeName="Feuil1"/>
  <dimension ref="A1:X95"/>
  <sheetViews>
    <sheetView tabSelected="1" zoomScale="115" zoomScaleNormal="115" workbookViewId="0">
      <selection activeCell="A87" sqref="A87:H87"/>
    </sheetView>
  </sheetViews>
  <sheetFormatPr baseColWidth="10" defaultColWidth="12.5" defaultRowHeight="15" customHeight="1" x14ac:dyDescent="0.2"/>
  <cols>
    <col min="1" max="1" width="2.6640625" style="6" customWidth="1"/>
    <col min="2" max="2" width="12.6640625" style="6" customWidth="1"/>
    <col min="3" max="3" width="18.5" style="6" customWidth="1"/>
    <col min="4" max="4" width="14.6640625" style="6" customWidth="1"/>
    <col min="5" max="5" width="12.5" style="6" customWidth="1"/>
    <col min="6" max="6" width="11.5" style="6" customWidth="1"/>
    <col min="7" max="7" width="9.5" style="6" customWidth="1"/>
    <col min="8" max="8" width="10" style="6" customWidth="1"/>
    <col min="9" max="9" width="10.83203125" style="6" bestFit="1" customWidth="1"/>
    <col min="10" max="10" width="10.1640625" style="6" bestFit="1" customWidth="1"/>
    <col min="11" max="24" width="9.5" style="6" customWidth="1"/>
    <col min="25" max="16384" width="12.5" style="6"/>
  </cols>
  <sheetData>
    <row r="1" spans="1:24" s="3" customFormat="1" ht="21.75" customHeight="1" x14ac:dyDescent="0.2">
      <c r="A1" s="123" t="s">
        <v>100</v>
      </c>
      <c r="B1" s="123"/>
      <c r="C1" s="123"/>
      <c r="D1" s="123"/>
      <c r="E1" s="123"/>
      <c r="F1" s="123"/>
      <c r="G1" s="123"/>
      <c r="H1" s="123"/>
      <c r="I1" s="1"/>
      <c r="J1" s="2"/>
    </row>
    <row r="2" spans="1:24" x14ac:dyDescent="0.2">
      <c r="A2" s="124" t="s">
        <v>96</v>
      </c>
      <c r="B2" s="124"/>
      <c r="C2" s="124"/>
      <c r="D2" s="124"/>
      <c r="E2" s="124"/>
      <c r="F2" s="124"/>
      <c r="G2" s="124"/>
      <c r="H2" s="124"/>
      <c r="I2" s="4"/>
      <c r="J2" s="5"/>
    </row>
    <row r="3" spans="1:24" ht="14" customHeight="1" x14ac:dyDescent="0.2">
      <c r="A3" s="125" t="s">
        <v>85</v>
      </c>
      <c r="B3" s="126"/>
      <c r="C3" s="130"/>
      <c r="D3" s="130"/>
      <c r="E3" s="7" t="s">
        <v>83</v>
      </c>
      <c r="F3" s="131"/>
      <c r="G3" s="131"/>
      <c r="H3" s="131"/>
    </row>
    <row r="4" spans="1:24" ht="5" customHeight="1" x14ac:dyDescent="0.2">
      <c r="A4" s="8"/>
      <c r="B4" s="8"/>
      <c r="C4" s="9"/>
      <c r="D4" s="9"/>
      <c r="E4" s="9"/>
      <c r="F4" s="9"/>
      <c r="G4" s="9"/>
      <c r="H4" s="9"/>
    </row>
    <row r="5" spans="1:24" ht="14" customHeight="1" x14ac:dyDescent="0.2">
      <c r="A5" s="125" t="s">
        <v>86</v>
      </c>
      <c r="B5" s="126"/>
      <c r="C5" s="127"/>
      <c r="D5" s="128"/>
      <c r="E5" s="128"/>
      <c r="F5" s="128"/>
      <c r="G5" s="128"/>
      <c r="H5" s="129"/>
      <c r="J5" s="5"/>
    </row>
    <row r="6" spans="1:24" s="10" customFormat="1" ht="5" customHeight="1" x14ac:dyDescent="0.2">
      <c r="A6" s="121"/>
      <c r="B6" s="121"/>
      <c r="C6" s="121"/>
      <c r="D6" s="121"/>
      <c r="E6" s="121"/>
      <c r="F6" s="121"/>
      <c r="G6" s="121"/>
      <c r="H6" s="121"/>
      <c r="J6" s="11"/>
    </row>
    <row r="7" spans="1:24" ht="14.5" customHeight="1" x14ac:dyDescent="0.2">
      <c r="A7" s="125" t="s">
        <v>87</v>
      </c>
      <c r="B7" s="126"/>
      <c r="C7" s="130"/>
      <c r="D7" s="129"/>
      <c r="E7" s="129"/>
      <c r="F7" s="129"/>
      <c r="G7" s="129"/>
      <c r="H7" s="129"/>
      <c r="J7" s="5"/>
    </row>
    <row r="8" spans="1:24" ht="3.5" customHeight="1" x14ac:dyDescent="0.2">
      <c r="A8" s="132"/>
      <c r="B8" s="132"/>
      <c r="C8" s="132"/>
      <c r="D8" s="132"/>
      <c r="E8" s="132"/>
      <c r="F8" s="132"/>
      <c r="G8" s="132"/>
      <c r="H8" s="132"/>
    </row>
    <row r="9" spans="1:24" ht="14" customHeight="1" x14ac:dyDescent="0.2">
      <c r="A9" s="133" t="s">
        <v>88</v>
      </c>
      <c r="B9" s="133"/>
      <c r="C9" s="122"/>
      <c r="D9" s="122"/>
      <c r="E9" s="133" t="s">
        <v>84</v>
      </c>
      <c r="F9" s="134"/>
      <c r="G9" s="135"/>
      <c r="H9" s="136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4.25" customHeight="1" x14ac:dyDescent="0.2">
      <c r="A10" s="12"/>
      <c r="B10" s="12"/>
      <c r="C10" s="12"/>
      <c r="D10" s="12"/>
      <c r="E10" s="12"/>
      <c r="F10" s="12"/>
      <c r="G10" s="12"/>
      <c r="H10" s="1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4" customHeight="1" x14ac:dyDescent="0.2">
      <c r="A11" s="125" t="s">
        <v>89</v>
      </c>
      <c r="B11" s="126"/>
      <c r="C11" s="139" t="s">
        <v>0</v>
      </c>
      <c r="D11" s="140"/>
      <c r="E11" s="140"/>
      <c r="F11" s="140"/>
      <c r="G11" s="140"/>
      <c r="H11" s="140"/>
    </row>
    <row r="12" spans="1:24" ht="5" customHeight="1" x14ac:dyDescent="0.2">
      <c r="A12" s="141"/>
      <c r="B12" s="141"/>
      <c r="C12" s="141"/>
      <c r="D12" s="141"/>
      <c r="E12" s="141"/>
      <c r="F12" s="141"/>
      <c r="G12" s="141"/>
      <c r="H12" s="141"/>
    </row>
    <row r="13" spans="1:24" ht="6.5" customHeight="1" x14ac:dyDescent="0.2">
      <c r="A13" s="132"/>
      <c r="B13" s="132"/>
      <c r="C13" s="132"/>
      <c r="D13" s="132"/>
      <c r="E13" s="132"/>
      <c r="F13" s="132"/>
      <c r="G13" s="132"/>
      <c r="H13" s="132"/>
      <c r="I13" s="13"/>
    </row>
    <row r="14" spans="1:24" x14ac:dyDescent="0.2">
      <c r="A14" s="137" t="s">
        <v>73</v>
      </c>
      <c r="B14" s="138"/>
      <c r="C14" s="138"/>
      <c r="D14" s="138"/>
      <c r="E14" s="138"/>
      <c r="F14" s="138"/>
      <c r="G14" s="138"/>
      <c r="H14" s="138"/>
      <c r="I14" s="14"/>
      <c r="J14" s="5"/>
    </row>
    <row r="15" spans="1:24" x14ac:dyDescent="0.2">
      <c r="B15" s="15" t="s">
        <v>105</v>
      </c>
      <c r="C15" s="15"/>
      <c r="D15" s="15"/>
      <c r="E15" s="15"/>
      <c r="F15" s="15"/>
      <c r="G15" s="15"/>
      <c r="H15" s="16"/>
      <c r="I15" s="16"/>
      <c r="J15" s="16"/>
    </row>
    <row r="16" spans="1:24" x14ac:dyDescent="0.2">
      <c r="B16" s="17" t="s">
        <v>1</v>
      </c>
      <c r="C16" s="18" t="s">
        <v>2</v>
      </c>
      <c r="D16" s="18" t="s">
        <v>3</v>
      </c>
      <c r="E16" s="18" t="s">
        <v>4</v>
      </c>
      <c r="F16" s="19" t="s">
        <v>81</v>
      </c>
      <c r="G16" s="19" t="s">
        <v>94</v>
      </c>
      <c r="H16" s="20"/>
      <c r="I16" s="20"/>
      <c r="J16" s="21"/>
      <c r="K16" s="21"/>
      <c r="L16" s="22"/>
    </row>
    <row r="17" spans="1:16" ht="14" customHeight="1" x14ac:dyDescent="0.2">
      <c r="B17" s="18" t="s">
        <v>5</v>
      </c>
      <c r="C17" s="23" t="s">
        <v>6</v>
      </c>
      <c r="D17" s="24" t="s">
        <v>57</v>
      </c>
      <c r="E17" s="25">
        <v>225</v>
      </c>
      <c r="F17" s="26" t="s">
        <v>0</v>
      </c>
      <c r="G17" s="27"/>
      <c r="H17" s="28">
        <f>IF(G17=1,1,0)</f>
        <v>0</v>
      </c>
      <c r="I17" s="20">
        <f>IF(F17=1,1,0)</f>
        <v>0</v>
      </c>
      <c r="J17" s="29">
        <f>I17*E17</f>
        <v>0</v>
      </c>
      <c r="K17" s="20"/>
      <c r="L17" s="22"/>
    </row>
    <row r="18" spans="1:16" ht="14" customHeight="1" x14ac:dyDescent="0.2">
      <c r="B18" s="18"/>
      <c r="C18" s="23" t="s">
        <v>7</v>
      </c>
      <c r="D18" s="30" t="s">
        <v>8</v>
      </c>
      <c r="E18" s="25">
        <v>225</v>
      </c>
      <c r="F18" s="26"/>
      <c r="G18" s="27"/>
      <c r="H18" s="28">
        <f t="shared" ref="H18:H30" si="0">IF(G18=1,1,0)</f>
        <v>0</v>
      </c>
      <c r="I18" s="20">
        <f t="shared" ref="I18:I30" si="1">IF(F18=1,1,0)</f>
        <v>0</v>
      </c>
      <c r="J18" s="29">
        <f t="shared" ref="J18:J30" si="2">I18*E18</f>
        <v>0</v>
      </c>
      <c r="K18" s="20"/>
      <c r="L18" s="22"/>
    </row>
    <row r="19" spans="1:16" ht="14" customHeight="1" x14ac:dyDescent="0.2">
      <c r="B19" s="18" t="s">
        <v>9</v>
      </c>
      <c r="C19" s="23" t="s">
        <v>10</v>
      </c>
      <c r="D19" s="30" t="s">
        <v>11</v>
      </c>
      <c r="E19" s="25">
        <v>145</v>
      </c>
      <c r="F19" s="31"/>
      <c r="G19" s="26"/>
      <c r="H19" s="28">
        <f t="shared" si="0"/>
        <v>0</v>
      </c>
      <c r="I19" s="20">
        <f t="shared" si="1"/>
        <v>0</v>
      </c>
      <c r="J19" s="29">
        <f t="shared" si="2"/>
        <v>0</v>
      </c>
      <c r="K19" s="20"/>
      <c r="L19" s="22"/>
    </row>
    <row r="20" spans="1:16" ht="14" customHeight="1" x14ac:dyDescent="0.2">
      <c r="B20" s="18"/>
      <c r="C20" s="23" t="s">
        <v>12</v>
      </c>
      <c r="D20" s="30" t="s">
        <v>13</v>
      </c>
      <c r="E20" s="25">
        <v>130</v>
      </c>
      <c r="F20" s="26"/>
      <c r="G20" s="26" t="s">
        <v>0</v>
      </c>
      <c r="H20" s="28">
        <f t="shared" si="0"/>
        <v>0</v>
      </c>
      <c r="I20" s="20">
        <f t="shared" si="1"/>
        <v>0</v>
      </c>
      <c r="J20" s="29">
        <f t="shared" si="2"/>
        <v>0</v>
      </c>
      <c r="K20" s="20"/>
      <c r="L20" s="22"/>
    </row>
    <row r="21" spans="1:16" ht="14" customHeight="1" x14ac:dyDescent="0.2">
      <c r="B21" s="18"/>
      <c r="C21" s="23" t="s">
        <v>14</v>
      </c>
      <c r="D21" s="30" t="s">
        <v>15</v>
      </c>
      <c r="E21" s="25">
        <v>145</v>
      </c>
      <c r="F21" s="26"/>
      <c r="G21" s="26" t="s">
        <v>0</v>
      </c>
      <c r="H21" s="28">
        <f t="shared" si="0"/>
        <v>0</v>
      </c>
      <c r="I21" s="20">
        <f t="shared" si="1"/>
        <v>0</v>
      </c>
      <c r="J21" s="29">
        <f t="shared" si="2"/>
        <v>0</v>
      </c>
      <c r="K21" s="20"/>
      <c r="L21" s="22"/>
    </row>
    <row r="22" spans="1:16" ht="14" customHeight="1" x14ac:dyDescent="0.2">
      <c r="B22" s="18"/>
      <c r="C22" s="23" t="s">
        <v>101</v>
      </c>
      <c r="D22" s="30" t="s">
        <v>16</v>
      </c>
      <c r="E22" s="25">
        <v>145</v>
      </c>
      <c r="F22" s="26"/>
      <c r="G22" s="26"/>
      <c r="H22" s="28">
        <f t="shared" si="0"/>
        <v>0</v>
      </c>
      <c r="I22" s="20">
        <f t="shared" si="1"/>
        <v>0</v>
      </c>
      <c r="J22" s="29">
        <f t="shared" si="2"/>
        <v>0</v>
      </c>
      <c r="K22" s="20"/>
      <c r="L22" s="22"/>
    </row>
    <row r="23" spans="1:16" ht="14" customHeight="1" x14ac:dyDescent="0.2">
      <c r="B23" s="18"/>
      <c r="C23" s="23" t="s">
        <v>17</v>
      </c>
      <c r="D23" s="30" t="s">
        <v>18</v>
      </c>
      <c r="E23" s="25">
        <v>145</v>
      </c>
      <c r="F23" s="26"/>
      <c r="G23" s="31"/>
      <c r="H23" s="28">
        <f t="shared" si="0"/>
        <v>0</v>
      </c>
      <c r="I23" s="20">
        <f t="shared" si="1"/>
        <v>0</v>
      </c>
      <c r="J23" s="29">
        <f t="shared" si="2"/>
        <v>0</v>
      </c>
      <c r="K23" s="20"/>
      <c r="L23" s="22"/>
    </row>
    <row r="24" spans="1:16" ht="14" customHeight="1" x14ac:dyDescent="0.2">
      <c r="B24" s="18"/>
      <c r="C24" s="23" t="s">
        <v>19</v>
      </c>
      <c r="D24" s="30" t="s">
        <v>20</v>
      </c>
      <c r="E24" s="25">
        <v>145</v>
      </c>
      <c r="F24" s="26"/>
      <c r="G24" s="26"/>
      <c r="H24" s="28">
        <f t="shared" si="0"/>
        <v>0</v>
      </c>
      <c r="I24" s="20">
        <f t="shared" si="1"/>
        <v>0</v>
      </c>
      <c r="J24" s="29">
        <f t="shared" si="2"/>
        <v>0</v>
      </c>
      <c r="K24" s="20"/>
      <c r="L24" s="22"/>
    </row>
    <row r="25" spans="1:16" ht="14" customHeight="1" x14ac:dyDescent="0.2">
      <c r="B25" s="18" t="s">
        <v>21</v>
      </c>
      <c r="C25" s="23" t="s">
        <v>22</v>
      </c>
      <c r="D25" s="30" t="s">
        <v>18</v>
      </c>
      <c r="E25" s="25">
        <v>145</v>
      </c>
      <c r="F25" s="26"/>
      <c r="G25" s="31"/>
      <c r="H25" s="28">
        <f t="shared" si="0"/>
        <v>0</v>
      </c>
      <c r="I25" s="20">
        <f t="shared" si="1"/>
        <v>0</v>
      </c>
      <c r="J25" s="29">
        <f t="shared" si="2"/>
        <v>0</v>
      </c>
      <c r="K25" s="20"/>
      <c r="L25" s="22"/>
    </row>
    <row r="26" spans="1:16" ht="14" customHeight="1" x14ac:dyDescent="0.2">
      <c r="B26" s="18"/>
      <c r="C26" s="23" t="s">
        <v>10</v>
      </c>
      <c r="D26" s="30" t="s">
        <v>20</v>
      </c>
      <c r="E26" s="25">
        <v>145</v>
      </c>
      <c r="F26" s="26"/>
      <c r="G26" s="26"/>
      <c r="H26" s="28">
        <f t="shared" si="0"/>
        <v>0</v>
      </c>
      <c r="I26" s="20">
        <f t="shared" si="1"/>
        <v>0</v>
      </c>
      <c r="J26" s="29">
        <f t="shared" si="2"/>
        <v>0</v>
      </c>
      <c r="K26" s="20"/>
      <c r="L26" s="22"/>
    </row>
    <row r="27" spans="1:16" ht="14" customHeight="1" x14ac:dyDescent="0.2">
      <c r="B27" s="18" t="s">
        <v>23</v>
      </c>
      <c r="C27" s="23" t="s">
        <v>24</v>
      </c>
      <c r="D27" s="30" t="s">
        <v>11</v>
      </c>
      <c r="E27" s="25">
        <v>145</v>
      </c>
      <c r="F27" s="31"/>
      <c r="G27" s="26"/>
      <c r="H27" s="28">
        <f t="shared" si="0"/>
        <v>0</v>
      </c>
      <c r="I27" s="20">
        <f t="shared" si="1"/>
        <v>0</v>
      </c>
      <c r="J27" s="29">
        <f t="shared" si="2"/>
        <v>0</v>
      </c>
      <c r="K27" s="20"/>
      <c r="L27" s="22"/>
    </row>
    <row r="28" spans="1:16" ht="14" customHeight="1" x14ac:dyDescent="0.2">
      <c r="B28" s="18"/>
      <c r="C28" s="23" t="s">
        <v>14</v>
      </c>
      <c r="D28" s="30" t="s">
        <v>13</v>
      </c>
      <c r="E28" s="25">
        <v>145</v>
      </c>
      <c r="F28" s="26"/>
      <c r="G28" s="26"/>
      <c r="H28" s="28">
        <f t="shared" si="0"/>
        <v>0</v>
      </c>
      <c r="I28" s="20">
        <f t="shared" si="1"/>
        <v>0</v>
      </c>
      <c r="J28" s="29">
        <f t="shared" si="2"/>
        <v>0</v>
      </c>
      <c r="K28" s="20"/>
      <c r="L28" s="22"/>
    </row>
    <row r="29" spans="1:16" ht="14" customHeight="1" x14ac:dyDescent="0.2">
      <c r="B29" s="18"/>
      <c r="C29" s="23" t="s">
        <v>25</v>
      </c>
      <c r="D29" s="30" t="s">
        <v>26</v>
      </c>
      <c r="E29" s="25">
        <v>145</v>
      </c>
      <c r="F29" s="26"/>
      <c r="G29" s="26"/>
      <c r="H29" s="28">
        <f t="shared" si="0"/>
        <v>0</v>
      </c>
      <c r="I29" s="20">
        <f t="shared" si="1"/>
        <v>0</v>
      </c>
      <c r="J29" s="29">
        <f t="shared" si="2"/>
        <v>0</v>
      </c>
      <c r="K29" s="20"/>
      <c r="L29" s="22"/>
    </row>
    <row r="30" spans="1:16" ht="14" customHeight="1" x14ac:dyDescent="0.2">
      <c r="B30" s="18" t="s">
        <v>27</v>
      </c>
      <c r="C30" s="23" t="s">
        <v>6</v>
      </c>
      <c r="D30" s="30" t="s">
        <v>28</v>
      </c>
      <c r="E30" s="25">
        <v>225</v>
      </c>
      <c r="F30" s="31" t="s">
        <v>0</v>
      </c>
      <c r="G30" s="27"/>
      <c r="H30" s="28">
        <f t="shared" si="0"/>
        <v>0</v>
      </c>
      <c r="I30" s="20">
        <f t="shared" si="1"/>
        <v>0</v>
      </c>
      <c r="J30" s="29">
        <f t="shared" si="2"/>
        <v>0</v>
      </c>
      <c r="K30" s="20"/>
      <c r="L30" s="22"/>
    </row>
    <row r="31" spans="1:16" ht="18" customHeight="1" x14ac:dyDescent="0.2">
      <c r="A31" s="32" t="s">
        <v>72</v>
      </c>
      <c r="B31" s="33"/>
      <c r="C31" s="32"/>
      <c r="D31" s="32"/>
      <c r="E31" s="32"/>
      <c r="F31" s="32"/>
      <c r="G31" s="34">
        <f>SUM(H17:H30)</f>
        <v>0</v>
      </c>
      <c r="H31" s="35">
        <f>SUM(H17:H30)</f>
        <v>0</v>
      </c>
      <c r="I31" s="35">
        <f>SUM(I17:I30)</f>
        <v>0</v>
      </c>
      <c r="J31" s="35">
        <f>SUM(J17:J30)</f>
        <v>0</v>
      </c>
      <c r="K31" s="20"/>
    </row>
    <row r="32" spans="1:16" s="3" customFormat="1" ht="17.5" customHeight="1" x14ac:dyDescent="0.2">
      <c r="B32" s="145" t="s">
        <v>29</v>
      </c>
      <c r="C32" s="146"/>
      <c r="D32" s="23" t="s">
        <v>30</v>
      </c>
      <c r="E32" s="36" t="s">
        <v>4</v>
      </c>
      <c r="F32" s="147" t="s">
        <v>80</v>
      </c>
      <c r="G32" s="147"/>
      <c r="H32" s="37" t="s">
        <v>31</v>
      </c>
      <c r="I32" s="38"/>
      <c r="P32" s="6"/>
    </row>
    <row r="33" spans="1:14" ht="14" customHeight="1" x14ac:dyDescent="0.2">
      <c r="B33" s="148" t="s">
        <v>82</v>
      </c>
      <c r="C33" s="149"/>
      <c r="D33" s="39">
        <f>IF(I31&gt;1,"Erreur",I31)</f>
        <v>0</v>
      </c>
      <c r="E33" s="40" t="str">
        <f>IF(I31=1,J31,"Cochez 1 case")</f>
        <v>Cochez 1 case</v>
      </c>
      <c r="F33" s="162" t="s">
        <v>0</v>
      </c>
      <c r="G33" s="41" t="str">
        <f>IF(F33=1,E33*10%*F33,"0 €")</f>
        <v>0 €</v>
      </c>
      <c r="H33" s="42" t="str">
        <f>IF(I31=1,E33-G33,"0 €")</f>
        <v>0 €</v>
      </c>
      <c r="I33" s="38"/>
    </row>
    <row r="34" spans="1:14" ht="14" customHeight="1" thickBot="1" x14ac:dyDescent="0.25">
      <c r="B34" s="150" t="s">
        <v>32</v>
      </c>
      <c r="C34" s="151"/>
      <c r="D34" s="39">
        <f>IF(H31&gt;0,H31,0)</f>
        <v>0</v>
      </c>
      <c r="E34" s="43">
        <v>70</v>
      </c>
      <c r="F34" s="163"/>
      <c r="G34" s="41" t="str">
        <f>IF(F33=1,I34*10%*F33,"0 €")</f>
        <v>0 €</v>
      </c>
      <c r="H34" s="44" t="str">
        <f>IF(D34&gt;0.5,I34-G34,"0 €")</f>
        <v>0 €</v>
      </c>
      <c r="I34" s="45" t="str">
        <f>IF(G31&gt;0,D34*E34,"0")</f>
        <v>0</v>
      </c>
    </row>
    <row r="35" spans="1:14" ht="14" customHeight="1" thickBot="1" x14ac:dyDescent="0.25">
      <c r="B35" s="152" t="s">
        <v>61</v>
      </c>
      <c r="C35" s="152"/>
      <c r="D35" s="152"/>
      <c r="E35" s="108" t="s">
        <v>0</v>
      </c>
      <c r="F35" s="153" t="s">
        <v>33</v>
      </c>
      <c r="G35" s="154"/>
      <c r="H35" s="46" t="str">
        <f>IF(I31=1,H33+H34,"0 €")</f>
        <v>0 €</v>
      </c>
      <c r="I35" s="38"/>
    </row>
    <row r="36" spans="1:14" ht="14" customHeight="1" x14ac:dyDescent="0.2">
      <c r="B36" s="170" t="s">
        <v>95</v>
      </c>
      <c r="C36" s="171"/>
      <c r="D36" s="143"/>
      <c r="E36" s="143"/>
      <c r="F36" s="143"/>
      <c r="G36" s="143"/>
      <c r="H36" s="144"/>
      <c r="I36" s="38"/>
    </row>
    <row r="37" spans="1:14" ht="9.75" customHeight="1" x14ac:dyDescent="0.2">
      <c r="B37" s="47"/>
      <c r="C37" s="47"/>
      <c r="D37" s="48"/>
      <c r="E37" s="48"/>
      <c r="F37" s="48"/>
      <c r="G37" s="48"/>
      <c r="H37" s="48"/>
      <c r="I37" s="38"/>
    </row>
    <row r="38" spans="1:14" ht="23" customHeight="1" x14ac:dyDescent="0.2">
      <c r="A38" s="51"/>
      <c r="B38" s="51"/>
      <c r="C38" s="51"/>
      <c r="D38" s="51"/>
      <c r="E38" s="51"/>
      <c r="F38" s="51"/>
      <c r="G38" s="51"/>
      <c r="H38" s="51"/>
    </row>
    <row r="39" spans="1:14" s="3" customFormat="1" ht="21" customHeight="1" x14ac:dyDescent="0.2">
      <c r="A39" s="51"/>
      <c r="B39" s="51" t="s">
        <v>62</v>
      </c>
      <c r="C39" s="51"/>
      <c r="D39" s="51"/>
      <c r="E39" s="51"/>
      <c r="F39" s="51"/>
      <c r="G39" s="51"/>
      <c r="H39" s="51"/>
      <c r="I39" s="38"/>
    </row>
    <row r="40" spans="1:14" ht="14" customHeight="1" x14ac:dyDescent="0.2">
      <c r="A40" s="142"/>
      <c r="B40" s="23" t="s">
        <v>34</v>
      </c>
      <c r="C40" s="164" t="s">
        <v>35</v>
      </c>
      <c r="D40" s="165"/>
      <c r="E40" s="55" t="s">
        <v>0</v>
      </c>
      <c r="F40" s="49">
        <v>29.35</v>
      </c>
      <c r="G40" s="53" t="str">
        <f t="shared" ref="G40:G42" si="3">IF(E40=1,F40*E40,"0 €")</f>
        <v>0 €</v>
      </c>
      <c r="H40" s="38"/>
    </row>
    <row r="41" spans="1:14" ht="14" customHeight="1" x14ac:dyDescent="0.2">
      <c r="A41" s="142"/>
      <c r="B41" s="23" t="s">
        <v>36</v>
      </c>
      <c r="C41" s="166" t="s">
        <v>37</v>
      </c>
      <c r="D41" s="167"/>
      <c r="E41" s="52"/>
      <c r="F41" s="49">
        <v>38.549999999999997</v>
      </c>
      <c r="G41" s="53" t="str">
        <f t="shared" si="3"/>
        <v>0 €</v>
      </c>
      <c r="H41" s="38"/>
    </row>
    <row r="42" spans="1:14" ht="14" customHeight="1" x14ac:dyDescent="0.2">
      <c r="A42" s="142"/>
      <c r="B42" s="23" t="s">
        <v>38</v>
      </c>
      <c r="C42" s="168" t="s">
        <v>39</v>
      </c>
      <c r="D42" s="169"/>
      <c r="E42" s="95"/>
      <c r="F42" s="49">
        <v>11.8</v>
      </c>
      <c r="G42" s="53" t="str">
        <f t="shared" si="3"/>
        <v>0 €</v>
      </c>
      <c r="H42" s="54" t="str">
        <f>IF(E42=1,I42,"")</f>
        <v/>
      </c>
      <c r="I42" s="45" t="e">
        <f>IF(F20+G20&lt;1,"Non","")</f>
        <v>#VALUE!</v>
      </c>
    </row>
    <row r="43" spans="1:14" ht="6" customHeight="1" x14ac:dyDescent="0.2">
      <c r="A43" s="132"/>
      <c r="B43" s="132"/>
      <c r="C43" s="132"/>
      <c r="D43" s="132"/>
      <c r="E43" s="132"/>
      <c r="F43" s="132"/>
      <c r="G43" s="132"/>
      <c r="H43" s="132"/>
      <c r="I43" s="38"/>
    </row>
    <row r="44" spans="1:14" s="3" customFormat="1" ht="30" customHeight="1" x14ac:dyDescent="0.2">
      <c r="A44" s="158" t="s">
        <v>102</v>
      </c>
      <c r="B44" s="159"/>
      <c r="C44" s="103" t="s">
        <v>40</v>
      </c>
      <c r="D44" s="104" t="str">
        <f>H35</f>
        <v>0 €</v>
      </c>
      <c r="E44" s="105" t="s">
        <v>41</v>
      </c>
      <c r="F44" s="119">
        <f>G40+G41+G42</f>
        <v>0</v>
      </c>
      <c r="G44" s="103" t="s">
        <v>42</v>
      </c>
      <c r="H44" s="116">
        <f>SUM(D44+F44)</f>
        <v>0</v>
      </c>
      <c r="I44" s="109"/>
      <c r="J44" s="110"/>
      <c r="K44" s="110"/>
      <c r="L44" s="110"/>
      <c r="M44" s="110"/>
      <c r="N44" s="110"/>
    </row>
    <row r="45" spans="1:14" ht="14" customHeight="1" x14ac:dyDescent="0.2">
      <c r="A45" s="96"/>
      <c r="B45" s="96"/>
      <c r="C45" s="16"/>
      <c r="D45" s="97"/>
      <c r="E45" s="98"/>
      <c r="F45" s="97"/>
      <c r="G45" s="16"/>
      <c r="H45" s="97"/>
      <c r="I45" s="109"/>
      <c r="J45" s="111"/>
      <c r="K45" s="111"/>
      <c r="L45" s="111"/>
      <c r="M45" s="111"/>
      <c r="N45" s="111"/>
    </row>
    <row r="46" spans="1:14" ht="14" customHeight="1" x14ac:dyDescent="0.2">
      <c r="A46" s="137" t="s">
        <v>69</v>
      </c>
      <c r="B46" s="138"/>
      <c r="C46" s="138"/>
      <c r="D46" s="138"/>
      <c r="E46" s="138"/>
      <c r="F46" s="138"/>
      <c r="G46" s="138"/>
      <c r="H46" s="138"/>
      <c r="I46" s="112"/>
      <c r="J46" s="111"/>
      <c r="K46" s="111"/>
      <c r="L46" s="111"/>
      <c r="M46" s="111"/>
      <c r="N46" s="111"/>
    </row>
    <row r="47" spans="1:14" ht="14" customHeight="1" x14ac:dyDescent="0.2">
      <c r="A47" s="160" t="s">
        <v>70</v>
      </c>
      <c r="B47" s="161"/>
      <c r="C47" s="161"/>
      <c r="D47" s="161"/>
      <c r="E47" s="161"/>
      <c r="F47" s="161"/>
      <c r="G47" s="161"/>
      <c r="H47" s="161"/>
      <c r="I47" s="111"/>
      <c r="J47" s="111"/>
      <c r="K47" s="111"/>
      <c r="L47" s="111"/>
      <c r="M47" s="111"/>
      <c r="N47" s="111"/>
    </row>
    <row r="48" spans="1:14" ht="8.25" customHeight="1" x14ac:dyDescent="0.2">
      <c r="A48" s="141"/>
      <c r="B48" s="141"/>
      <c r="C48" s="141"/>
      <c r="D48" s="141"/>
      <c r="E48" s="141"/>
      <c r="F48" s="141"/>
      <c r="G48" s="141"/>
      <c r="H48" s="141"/>
      <c r="I48" s="111"/>
      <c r="J48" s="111"/>
      <c r="K48" s="111"/>
      <c r="L48" s="111"/>
      <c r="M48" s="111"/>
      <c r="N48" s="111"/>
    </row>
    <row r="49" spans="1:24" ht="14" customHeight="1" x14ac:dyDescent="0.2">
      <c r="A49" s="132" t="s">
        <v>43</v>
      </c>
      <c r="B49" s="132"/>
      <c r="C49" s="132"/>
      <c r="D49" s="118"/>
      <c r="E49" s="56" t="s">
        <v>44</v>
      </c>
      <c r="F49" s="117" t="s">
        <v>0</v>
      </c>
      <c r="G49" s="58" t="s">
        <v>31</v>
      </c>
      <c r="H49" s="114" t="str">
        <f>IF(D49&gt;0,D49*F49,"0 €")</f>
        <v>0 €</v>
      </c>
      <c r="I49" s="115"/>
      <c r="J49" s="115"/>
      <c r="K49" s="115"/>
      <c r="L49" s="111"/>
      <c r="M49" s="111"/>
      <c r="N49" s="111"/>
    </row>
    <row r="50" spans="1:24" ht="7.5" customHeight="1" x14ac:dyDescent="0.2">
      <c r="A50" s="132" t="s">
        <v>0</v>
      </c>
      <c r="B50" s="132"/>
      <c r="C50" s="132"/>
      <c r="D50" s="132"/>
      <c r="E50" s="132"/>
      <c r="F50" s="132"/>
      <c r="G50" s="132"/>
      <c r="H50" s="132"/>
      <c r="I50" s="111"/>
      <c r="J50" s="111"/>
      <c r="K50" s="111"/>
      <c r="L50" s="111"/>
      <c r="M50" s="111"/>
      <c r="N50" s="111"/>
    </row>
    <row r="51" spans="1:24" ht="14" customHeight="1" x14ac:dyDescent="0.2">
      <c r="A51" s="132" t="s">
        <v>45</v>
      </c>
      <c r="B51" s="132"/>
      <c r="C51" s="132"/>
      <c r="D51" s="52"/>
      <c r="E51" s="56" t="s">
        <v>44</v>
      </c>
      <c r="F51" s="57"/>
      <c r="G51" s="58" t="s">
        <v>31</v>
      </c>
      <c r="H51" s="59" t="str">
        <f>IF(D51&gt;0,D51*F51,"0 €")</f>
        <v>0 €</v>
      </c>
      <c r="I51" s="111"/>
      <c r="J51" s="111"/>
      <c r="K51" s="111"/>
      <c r="L51" s="111"/>
      <c r="M51" s="111"/>
      <c r="N51" s="111"/>
    </row>
    <row r="52" spans="1:24" ht="6.75" customHeight="1" x14ac:dyDescent="0.2">
      <c r="A52" s="141"/>
      <c r="B52" s="141"/>
      <c r="C52" s="141"/>
      <c r="D52" s="141"/>
      <c r="E52" s="141"/>
      <c r="F52" s="141"/>
      <c r="G52" s="141"/>
      <c r="H52" s="141"/>
      <c r="I52" s="111"/>
      <c r="J52" s="111"/>
      <c r="K52" s="111"/>
      <c r="L52" s="111"/>
      <c r="M52" s="111"/>
      <c r="N52" s="111"/>
    </row>
    <row r="53" spans="1:24" ht="14" customHeight="1" x14ac:dyDescent="0.2">
      <c r="A53" s="132" t="s">
        <v>46</v>
      </c>
      <c r="B53" s="132"/>
      <c r="C53" s="132"/>
      <c r="D53" s="52"/>
      <c r="E53" s="56" t="s">
        <v>44</v>
      </c>
      <c r="F53" s="60">
        <v>70</v>
      </c>
      <c r="G53" s="58" t="s">
        <v>31</v>
      </c>
      <c r="H53" s="59" t="str">
        <f>IF(D53=1,D53*F53,"0 €")</f>
        <v>0 €</v>
      </c>
      <c r="I53" s="61">
        <f>H49+H51+H53</f>
        <v>0</v>
      </c>
      <c r="J53" s="113"/>
      <c r="K53" s="111"/>
      <c r="L53" s="111"/>
      <c r="M53" s="111"/>
      <c r="N53" s="111"/>
    </row>
    <row r="54" spans="1:24" ht="8.25" customHeight="1" x14ac:dyDescent="0.2">
      <c r="A54" s="132"/>
      <c r="B54" s="132"/>
      <c r="C54" s="132"/>
      <c r="D54" s="132"/>
      <c r="E54" s="132"/>
      <c r="F54" s="132"/>
      <c r="G54" s="132"/>
      <c r="H54" s="132"/>
      <c r="I54" s="112"/>
      <c r="J54" s="111"/>
      <c r="K54" s="111"/>
      <c r="L54" s="111"/>
      <c r="M54" s="111"/>
      <c r="N54" s="111"/>
    </row>
    <row r="55" spans="1:24" ht="14" customHeight="1" x14ac:dyDescent="0.2">
      <c r="A55" s="155" t="s">
        <v>71</v>
      </c>
      <c r="B55" s="156"/>
      <c r="C55" s="156"/>
      <c r="D55" s="156"/>
      <c r="E55" s="156"/>
      <c r="F55" s="156"/>
      <c r="G55" s="157"/>
      <c r="H55" s="62">
        <f>H44-H49-H51-H53</f>
        <v>0</v>
      </c>
      <c r="I55" s="63"/>
    </row>
    <row r="56" spans="1:24" ht="14" customHeight="1" x14ac:dyDescent="0.2">
      <c r="A56" s="100"/>
      <c r="B56" s="101"/>
      <c r="C56" s="101"/>
      <c r="D56" s="101"/>
      <c r="E56" s="101"/>
      <c r="F56" s="101"/>
      <c r="G56" s="101"/>
      <c r="H56" s="102"/>
      <c r="I56" s="63"/>
    </row>
    <row r="57" spans="1:24" ht="14" customHeight="1" x14ac:dyDescent="0.2">
      <c r="A57" s="156" t="s">
        <v>104</v>
      </c>
      <c r="B57" s="155"/>
      <c r="C57" s="155"/>
      <c r="D57" s="155"/>
      <c r="E57" s="155"/>
      <c r="F57" s="155"/>
      <c r="G57" s="155"/>
      <c r="H57" s="102"/>
      <c r="I57" s="63"/>
    </row>
    <row r="58" spans="1:24" ht="33.75" customHeight="1" thickBot="1" x14ac:dyDescent="0.25">
      <c r="A58" s="197" t="s">
        <v>103</v>
      </c>
      <c r="B58" s="197"/>
      <c r="C58" s="197"/>
      <c r="D58" s="197"/>
      <c r="E58" s="197"/>
      <c r="F58" s="197"/>
      <c r="G58" s="197"/>
      <c r="H58" s="197"/>
      <c r="I58" s="16"/>
    </row>
    <row r="59" spans="1:24" ht="15" customHeight="1" thickBot="1" x14ac:dyDescent="0.25">
      <c r="A59" s="64"/>
      <c r="B59" s="198" t="s">
        <v>76</v>
      </c>
      <c r="C59" s="199"/>
      <c r="D59" s="200"/>
      <c r="E59" s="199"/>
      <c r="F59" s="65" t="s">
        <v>60</v>
      </c>
      <c r="G59" s="66"/>
      <c r="H59" s="67" t="str">
        <f>IF(A59=1,H55*A59,"0 €")</f>
        <v>0 €</v>
      </c>
      <c r="I59" s="13"/>
    </row>
    <row r="60" spans="1:24" ht="15" customHeight="1" thickBot="1" x14ac:dyDescent="0.25">
      <c r="A60" s="68"/>
      <c r="B60" s="69" t="s">
        <v>77</v>
      </c>
      <c r="C60" s="70"/>
      <c r="D60" s="71" t="s">
        <v>93</v>
      </c>
      <c r="E60" s="99"/>
      <c r="F60" s="65" t="s">
        <v>60</v>
      </c>
      <c r="G60" s="72"/>
      <c r="H60" s="67" t="str">
        <f>IF(A60=1,H55*A60,"0 €")</f>
        <v>0 €</v>
      </c>
      <c r="I60" s="13"/>
    </row>
    <row r="61" spans="1:24" ht="15" customHeight="1" thickBot="1" x14ac:dyDescent="0.25">
      <c r="A61" s="106" t="s">
        <v>0</v>
      </c>
      <c r="B61" s="73" t="s">
        <v>78</v>
      </c>
      <c r="C61" s="50"/>
      <c r="D61" s="74" t="s">
        <v>75</v>
      </c>
      <c r="E61" s="75"/>
      <c r="F61" s="76" t="s">
        <v>79</v>
      </c>
      <c r="G61" s="107" t="s">
        <v>0</v>
      </c>
      <c r="H61" s="77"/>
      <c r="I61" s="50"/>
    </row>
    <row r="62" spans="1:24" ht="15" customHeight="1" x14ac:dyDescent="0.2">
      <c r="A62" s="201" t="s">
        <v>68</v>
      </c>
      <c r="B62" s="202"/>
      <c r="C62" s="202"/>
      <c r="D62" s="202"/>
      <c r="E62" s="78" t="s">
        <v>90</v>
      </c>
      <c r="F62" s="79"/>
      <c r="G62" s="79"/>
      <c r="H62" s="80" t="str">
        <f>IF(A61=1,A61*(((D44-I53)/3)+F44),"0 €")</f>
        <v>0 €</v>
      </c>
      <c r="I62" s="13"/>
    </row>
    <row r="63" spans="1:24" ht="15" customHeight="1" x14ac:dyDescent="0.2">
      <c r="A63" s="203" t="s">
        <v>59</v>
      </c>
      <c r="B63" s="189"/>
      <c r="C63" s="189"/>
      <c r="D63" s="189"/>
      <c r="E63" s="81" t="s">
        <v>91</v>
      </c>
      <c r="F63" s="82"/>
      <c r="G63" s="79"/>
      <c r="H63" s="80" t="str">
        <f>IF(A61=1,A61*((D44-I53)/3),"0 €")</f>
        <v>0 €</v>
      </c>
      <c r="I63" s="1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</row>
    <row r="64" spans="1:24" ht="15" customHeight="1" thickBot="1" x14ac:dyDescent="0.25">
      <c r="A64" s="204" t="s">
        <v>58</v>
      </c>
      <c r="B64" s="205"/>
      <c r="C64" s="205"/>
      <c r="D64" s="205"/>
      <c r="E64" s="84" t="s">
        <v>92</v>
      </c>
      <c r="F64" s="85"/>
      <c r="G64" s="86"/>
      <c r="H64" s="80" t="str">
        <f>IF(A61=1,A61*((D44-I53)/3),"0 €")</f>
        <v>0 €</v>
      </c>
      <c r="I64" s="87"/>
      <c r="J64" s="88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</row>
    <row r="65" spans="1:24" ht="6" customHeight="1" x14ac:dyDescent="0.2">
      <c r="A65" s="206"/>
      <c r="B65" s="206"/>
      <c r="C65" s="206"/>
      <c r="D65" s="206"/>
      <c r="E65" s="206"/>
      <c r="F65" s="206"/>
      <c r="G65" s="206"/>
      <c r="H65" s="206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</row>
    <row r="66" spans="1:24" ht="14" customHeight="1" x14ac:dyDescent="0.2">
      <c r="A66" s="207" t="s">
        <v>74</v>
      </c>
      <c r="B66" s="207"/>
      <c r="C66" s="207"/>
      <c r="D66" s="207"/>
      <c r="E66" s="207"/>
      <c r="F66" s="207"/>
      <c r="G66" s="207"/>
      <c r="H66" s="207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</row>
    <row r="67" spans="1:24" ht="14" customHeight="1" x14ac:dyDescent="0.2">
      <c r="A67" s="208" t="s">
        <v>47</v>
      </c>
      <c r="B67" s="208"/>
      <c r="C67" s="208"/>
      <c r="D67" s="208"/>
      <c r="E67" s="208"/>
      <c r="F67" s="208"/>
      <c r="G67" s="208"/>
      <c r="H67" s="208"/>
      <c r="I67" s="89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</row>
    <row r="68" spans="1:24" ht="14" customHeight="1" x14ac:dyDescent="0.2">
      <c r="A68" s="188" t="s">
        <v>48</v>
      </c>
      <c r="B68" s="188"/>
      <c r="C68" s="188"/>
      <c r="D68" s="188"/>
      <c r="E68" s="188"/>
      <c r="F68" s="188"/>
      <c r="G68" s="188"/>
      <c r="H68" s="188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</row>
    <row r="69" spans="1:24" ht="14" customHeight="1" x14ac:dyDescent="0.2">
      <c r="A69" s="189" t="s">
        <v>66</v>
      </c>
      <c r="B69" s="189"/>
      <c r="C69" s="189"/>
      <c r="D69" s="189"/>
      <c r="E69" s="189"/>
      <c r="F69" s="189"/>
      <c r="G69" s="189"/>
      <c r="H69" s="189"/>
      <c r="I69" s="83"/>
    </row>
    <row r="70" spans="1:24" ht="14" customHeight="1" x14ac:dyDescent="0.2">
      <c r="A70" s="189" t="s">
        <v>67</v>
      </c>
      <c r="B70" s="189"/>
      <c r="C70" s="189"/>
      <c r="D70" s="189"/>
      <c r="E70" s="189"/>
      <c r="F70" s="189"/>
      <c r="G70" s="189"/>
      <c r="H70" s="189"/>
      <c r="I70" s="83"/>
    </row>
    <row r="71" spans="1:24" ht="14" customHeight="1" x14ac:dyDescent="0.2">
      <c r="A71" s="188" t="s">
        <v>49</v>
      </c>
      <c r="B71" s="188"/>
      <c r="C71" s="188"/>
      <c r="D71" s="188"/>
      <c r="E71" s="188"/>
      <c r="F71" s="188"/>
      <c r="G71" s="188"/>
      <c r="H71" s="188"/>
      <c r="I71" s="83"/>
    </row>
    <row r="72" spans="1:24" ht="14" customHeight="1" x14ac:dyDescent="0.2">
      <c r="A72" s="189" t="s">
        <v>63</v>
      </c>
      <c r="B72" s="189"/>
      <c r="C72" s="189"/>
      <c r="D72" s="189"/>
      <c r="E72" s="189"/>
      <c r="F72" s="189"/>
      <c r="G72" s="189"/>
      <c r="H72" s="189"/>
      <c r="I72" s="83"/>
    </row>
    <row r="73" spans="1:24" ht="14" customHeight="1" x14ac:dyDescent="0.2">
      <c r="A73" s="189" t="s">
        <v>65</v>
      </c>
      <c r="B73" s="189"/>
      <c r="C73" s="189"/>
      <c r="D73" s="189"/>
      <c r="E73" s="189"/>
      <c r="F73" s="189"/>
      <c r="G73" s="189"/>
      <c r="H73" s="189"/>
      <c r="I73" s="90"/>
    </row>
    <row r="74" spans="1:24" ht="7.5" customHeight="1" thickBot="1" x14ac:dyDescent="0.25">
      <c r="A74" s="132"/>
      <c r="B74" s="132"/>
      <c r="C74" s="132"/>
      <c r="D74" s="132"/>
      <c r="E74" s="132"/>
      <c r="F74" s="132"/>
      <c r="G74" s="132"/>
      <c r="H74" s="132"/>
    </row>
    <row r="75" spans="1:24" ht="14" customHeight="1" x14ac:dyDescent="0.2">
      <c r="A75" s="191" t="s">
        <v>50</v>
      </c>
      <c r="B75" s="192"/>
      <c r="C75" s="192"/>
      <c r="D75" s="192"/>
      <c r="E75" s="192"/>
      <c r="F75" s="192"/>
      <c r="G75" s="192"/>
      <c r="H75" s="193"/>
    </row>
    <row r="76" spans="1:24" ht="14" customHeight="1" x14ac:dyDescent="0.2">
      <c r="A76" s="194" t="s">
        <v>51</v>
      </c>
      <c r="B76" s="195"/>
      <c r="C76" s="195"/>
      <c r="D76" s="195"/>
      <c r="E76" s="195"/>
      <c r="F76" s="195"/>
      <c r="G76" s="195"/>
      <c r="H76" s="196"/>
    </row>
    <row r="77" spans="1:24" ht="14" customHeight="1" x14ac:dyDescent="0.2">
      <c r="A77" s="185" t="s">
        <v>52</v>
      </c>
      <c r="B77" s="186"/>
      <c r="C77" s="186"/>
      <c r="D77" s="186"/>
      <c r="E77" s="186"/>
      <c r="F77" s="186"/>
      <c r="G77" s="186"/>
      <c r="H77" s="187"/>
    </row>
    <row r="78" spans="1:24" ht="15.75" customHeight="1" x14ac:dyDescent="0.2">
      <c r="A78" s="178"/>
      <c r="B78" s="179"/>
      <c r="C78" s="179"/>
      <c r="D78" s="179"/>
      <c r="E78" s="179"/>
      <c r="F78" s="179"/>
      <c r="G78" s="179"/>
      <c r="H78" s="180"/>
    </row>
    <row r="79" spans="1:24" ht="15.75" customHeight="1" x14ac:dyDescent="0.2">
      <c r="A79" s="181"/>
      <c r="B79" s="179"/>
      <c r="C79" s="179"/>
      <c r="D79" s="179"/>
      <c r="E79" s="179"/>
      <c r="F79" s="179"/>
      <c r="G79" s="179"/>
      <c r="H79" s="180"/>
    </row>
    <row r="80" spans="1:24" ht="15.75" customHeight="1" thickBot="1" x14ac:dyDescent="0.25">
      <c r="A80" s="182"/>
      <c r="B80" s="183"/>
      <c r="C80" s="183"/>
      <c r="D80" s="183"/>
      <c r="E80" s="183"/>
      <c r="F80" s="183"/>
      <c r="G80" s="183"/>
      <c r="H80" s="184"/>
      <c r="I80" s="13"/>
    </row>
    <row r="81" spans="1:9" ht="14" customHeight="1" x14ac:dyDescent="0.2">
      <c r="A81" s="190" t="s">
        <v>53</v>
      </c>
      <c r="B81" s="190"/>
      <c r="C81" s="190"/>
      <c r="D81" s="190"/>
      <c r="E81" s="190"/>
      <c r="F81" s="190"/>
      <c r="G81" s="190"/>
      <c r="H81" s="190"/>
      <c r="I81" s="91"/>
    </row>
    <row r="82" spans="1:9" ht="14" customHeight="1" x14ac:dyDescent="0.2">
      <c r="A82" s="92" t="s">
        <v>0</v>
      </c>
      <c r="B82" s="82" t="s">
        <v>106</v>
      </c>
      <c r="C82" s="82"/>
      <c r="D82" s="82"/>
      <c r="E82" s="82"/>
      <c r="F82" s="82"/>
      <c r="G82" s="82"/>
      <c r="H82" s="82"/>
      <c r="I82" s="83"/>
    </row>
    <row r="83" spans="1:9" ht="14" customHeight="1" x14ac:dyDescent="0.2">
      <c r="A83" s="92" t="s">
        <v>0</v>
      </c>
      <c r="B83" s="82" t="s">
        <v>107</v>
      </c>
      <c r="C83" s="82"/>
      <c r="D83" s="82"/>
      <c r="E83" s="82"/>
      <c r="F83" s="82"/>
      <c r="G83" s="82"/>
      <c r="H83" s="82"/>
      <c r="I83" s="83"/>
    </row>
    <row r="84" spans="1:9" ht="14" customHeight="1" x14ac:dyDescent="0.2">
      <c r="A84" s="92" t="s">
        <v>0</v>
      </c>
      <c r="B84" s="120" t="s">
        <v>108</v>
      </c>
      <c r="C84" s="120"/>
      <c r="D84" s="120"/>
      <c r="E84" s="120"/>
      <c r="F84" s="120"/>
      <c r="G84" s="120"/>
      <c r="H84" s="120"/>
      <c r="I84" s="83"/>
    </row>
    <row r="85" spans="1:9" ht="15.75" customHeight="1" x14ac:dyDescent="0.2">
      <c r="B85" s="120"/>
      <c r="C85" s="120"/>
      <c r="D85" s="120"/>
      <c r="E85" s="120"/>
      <c r="F85" s="120"/>
      <c r="G85" s="120"/>
      <c r="H85" s="120"/>
    </row>
    <row r="86" spans="1:9" ht="14" customHeight="1" x14ac:dyDescent="0.2">
      <c r="A86" s="174" t="s">
        <v>97</v>
      </c>
      <c r="B86" s="175"/>
      <c r="C86" s="175"/>
      <c r="D86" s="175"/>
      <c r="E86" s="175"/>
      <c r="F86" s="175"/>
      <c r="G86" s="175"/>
      <c r="H86" s="175"/>
    </row>
    <row r="87" spans="1:9" ht="14" customHeight="1" x14ac:dyDescent="0.2">
      <c r="A87" s="172" t="s">
        <v>98</v>
      </c>
      <c r="B87" s="173"/>
      <c r="C87" s="173"/>
      <c r="D87" s="173"/>
      <c r="E87" s="173"/>
      <c r="F87" s="173"/>
      <c r="G87" s="173"/>
      <c r="H87" s="173"/>
    </row>
    <row r="88" spans="1:9" ht="14" customHeight="1" x14ac:dyDescent="0.2">
      <c r="A88" s="174" t="s">
        <v>99</v>
      </c>
      <c r="B88" s="175"/>
      <c r="C88" s="175"/>
      <c r="D88" s="175"/>
      <c r="E88" s="175"/>
      <c r="F88" s="175"/>
      <c r="G88" s="175"/>
      <c r="H88" s="175"/>
    </row>
    <row r="89" spans="1:9" ht="14" customHeight="1" x14ac:dyDescent="0.2">
      <c r="B89" s="83"/>
      <c r="C89" s="83"/>
      <c r="D89" s="83"/>
      <c r="E89" s="83"/>
      <c r="F89" s="83"/>
      <c r="G89" s="83"/>
      <c r="H89" s="83"/>
      <c r="I89" s="83"/>
    </row>
    <row r="90" spans="1:9" ht="14" customHeight="1" x14ac:dyDescent="0.2">
      <c r="B90" s="83"/>
      <c r="C90" s="83"/>
      <c r="D90" s="83"/>
      <c r="E90" s="83"/>
      <c r="F90" s="83"/>
      <c r="G90" s="83"/>
      <c r="H90" s="83"/>
    </row>
    <row r="91" spans="1:9" ht="14" customHeight="1" x14ac:dyDescent="0.2">
      <c r="A91" s="176" t="s">
        <v>54</v>
      </c>
      <c r="B91" s="176"/>
      <c r="C91" s="176"/>
      <c r="D91" s="176"/>
      <c r="E91" s="176"/>
      <c r="F91" s="176"/>
      <c r="G91" s="176"/>
      <c r="H91" s="176"/>
      <c r="I91" s="93"/>
    </row>
    <row r="92" spans="1:9" ht="14" customHeight="1" x14ac:dyDescent="0.2">
      <c r="A92" s="177" t="s">
        <v>55</v>
      </c>
      <c r="B92" s="177"/>
      <c r="C92" s="177"/>
      <c r="D92" s="177"/>
      <c r="E92" s="177"/>
      <c r="F92" s="177"/>
      <c r="G92" s="177"/>
      <c r="H92" s="177"/>
      <c r="I92" s="94"/>
    </row>
    <row r="93" spans="1:9" ht="14" customHeight="1" x14ac:dyDescent="0.2">
      <c r="A93" s="176" t="s">
        <v>56</v>
      </c>
      <c r="B93" s="176"/>
      <c r="C93" s="176"/>
      <c r="D93" s="176"/>
      <c r="E93" s="176"/>
      <c r="F93" s="176"/>
      <c r="G93" s="176"/>
      <c r="H93" s="176"/>
      <c r="I93" s="93"/>
    </row>
    <row r="94" spans="1:9" ht="14" customHeight="1" x14ac:dyDescent="0.2">
      <c r="A94" s="177" t="s">
        <v>64</v>
      </c>
      <c r="B94" s="177"/>
      <c r="C94" s="177"/>
      <c r="D94" s="177"/>
      <c r="E94" s="177"/>
      <c r="F94" s="177"/>
      <c r="G94" s="177"/>
      <c r="H94" s="177"/>
      <c r="I94" s="94"/>
    </row>
    <row r="95" spans="1:9" ht="15" customHeight="1" x14ac:dyDescent="0.2">
      <c r="A95" s="141"/>
      <c r="B95" s="141"/>
      <c r="C95" s="141"/>
      <c r="D95" s="141"/>
      <c r="E95" s="141"/>
      <c r="F95" s="141"/>
      <c r="G95" s="141"/>
      <c r="H95" s="141"/>
    </row>
  </sheetData>
  <sheetProtection algorithmName="SHA-512" hashValue="oZJ2V+jdTDRYfCAYkrmOW0P3ybECEaIvP/4cm24FgfapuYvP68FfFfLXo+qeGFiJj45mnsYcbJAciYQroAeYrA==" saltValue="3Ng3MIe4pXJgr8qXCN/Iqg==" spinCount="100000" sheet="1" objects="1" scenarios="1"/>
  <mergeCells count="75">
    <mergeCell ref="A81:H81"/>
    <mergeCell ref="A86:H86"/>
    <mergeCell ref="A75:H75"/>
    <mergeCell ref="A76:H76"/>
    <mergeCell ref="A58:H58"/>
    <mergeCell ref="B59:E59"/>
    <mergeCell ref="A62:D62"/>
    <mergeCell ref="A63:D63"/>
    <mergeCell ref="A64:D64"/>
    <mergeCell ref="A65:H65"/>
    <mergeCell ref="A66:H66"/>
    <mergeCell ref="A67:H67"/>
    <mergeCell ref="A68:H68"/>
    <mergeCell ref="A70:H70"/>
    <mergeCell ref="A72:H72"/>
    <mergeCell ref="A73:H73"/>
    <mergeCell ref="A95:H95"/>
    <mergeCell ref="F33:F34"/>
    <mergeCell ref="C40:D40"/>
    <mergeCell ref="C41:D41"/>
    <mergeCell ref="C42:D42"/>
    <mergeCell ref="B36:C36"/>
    <mergeCell ref="A87:H87"/>
    <mergeCell ref="A88:H88"/>
    <mergeCell ref="A91:H91"/>
    <mergeCell ref="A92:H92"/>
    <mergeCell ref="A93:H93"/>
    <mergeCell ref="A94:H94"/>
    <mergeCell ref="A78:H80"/>
    <mergeCell ref="A77:H77"/>
    <mergeCell ref="A71:H71"/>
    <mergeCell ref="A69:H69"/>
    <mergeCell ref="A74:H74"/>
    <mergeCell ref="A55:G55"/>
    <mergeCell ref="A43:H43"/>
    <mergeCell ref="A44:B44"/>
    <mergeCell ref="A46:H46"/>
    <mergeCell ref="A47:H47"/>
    <mergeCell ref="A48:H48"/>
    <mergeCell ref="A49:C49"/>
    <mergeCell ref="A50:H50"/>
    <mergeCell ref="A51:C51"/>
    <mergeCell ref="A52:H52"/>
    <mergeCell ref="A53:C53"/>
    <mergeCell ref="A54:H54"/>
    <mergeCell ref="A57:G57"/>
    <mergeCell ref="A40:A42"/>
    <mergeCell ref="D36:H36"/>
    <mergeCell ref="B32:C32"/>
    <mergeCell ref="F32:G32"/>
    <mergeCell ref="B33:C33"/>
    <mergeCell ref="B34:C34"/>
    <mergeCell ref="B35:D35"/>
    <mergeCell ref="F35:G35"/>
    <mergeCell ref="A13:H13"/>
    <mergeCell ref="A14:H14"/>
    <mergeCell ref="A11:B11"/>
    <mergeCell ref="C11:H11"/>
    <mergeCell ref="A12:H12"/>
    <mergeCell ref="B84:H85"/>
    <mergeCell ref="A6:H6"/>
    <mergeCell ref="C9:D9"/>
    <mergeCell ref="A1:H1"/>
    <mergeCell ref="A2:H2"/>
    <mergeCell ref="A3:B3"/>
    <mergeCell ref="A5:B5"/>
    <mergeCell ref="C5:H5"/>
    <mergeCell ref="C3:D3"/>
    <mergeCell ref="F3:H3"/>
    <mergeCell ref="A7:B7"/>
    <mergeCell ref="C7:H7"/>
    <mergeCell ref="A8:H8"/>
    <mergeCell ref="A9:B9"/>
    <mergeCell ref="E9:F9"/>
    <mergeCell ref="G9:H9"/>
  </mergeCells>
  <pageMargins left="0.25" right="0.25" top="0.75" bottom="0.75" header="0.3" footer="0.3"/>
  <pageSetup paperSize="9" orientation="portrait" verticalDpi="0" r:id="rId1"/>
  <rowBreaks count="1" manualBreakCount="1">
    <brk id="57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Inscriptions Adulte 2025</vt:lpstr>
      <vt:lpstr>'Inscriptions Adulte 2025'!Zone_d_impression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GAUDIER</dc:creator>
  <cp:lastModifiedBy>Isabelle CABADY</cp:lastModifiedBy>
  <cp:lastPrinted>2025-08-24T10:29:23Z</cp:lastPrinted>
  <dcterms:created xsi:type="dcterms:W3CDTF">2025-07-31T16:08:57Z</dcterms:created>
  <dcterms:modified xsi:type="dcterms:W3CDTF">2025-08-25T10:06:37Z</dcterms:modified>
</cp:coreProperties>
</file>