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27"/>
  <workbookPr/>
  <mc:AlternateContent xmlns:mc="http://schemas.openxmlformats.org/markup-compatibility/2006">
    <mc:Choice Requires="x15">
      <x15ac:absPath xmlns:x15ac="http://schemas.microsoft.com/office/spreadsheetml/2010/11/ac" url="/Users/ica/Documents/Club OS/FICHES FINAL/"/>
    </mc:Choice>
  </mc:AlternateContent>
  <xr:revisionPtr revIDLastSave="0" documentId="13_ncr:1_{A31FA77D-B045-1B4C-9AC6-01188FB26B77}" xr6:coauthVersionLast="47" xr6:coauthVersionMax="47" xr10:uidLastSave="{00000000-0000-0000-0000-000000000000}"/>
  <bookViews>
    <workbookView xWindow="980" yWindow="780" windowWidth="33220" windowHeight="21360" xr2:uid="{87B9F25D-EF51-224F-953E-31F500DC60B4}"/>
  </bookViews>
  <sheets>
    <sheet name="Inscriptions Enfant 2025" sheetId="1" r:id="rId1"/>
  </sheets>
  <definedNames>
    <definedName name="_xlnm.Print_Area" localSheetId="0">'Inscriptions Enfant 2025'!$A$1:$H$95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5" i="1" l="1"/>
  <c r="I26" i="1"/>
  <c r="H26" i="1"/>
  <c r="J26" i="1" s="1"/>
  <c r="I25" i="1"/>
  <c r="H25" i="1"/>
  <c r="J25" i="1" s="1"/>
  <c r="I24" i="1"/>
  <c r="H24" i="1"/>
  <c r="J24" i="1" s="1"/>
  <c r="I23" i="1"/>
  <c r="H23" i="1"/>
  <c r="J23" i="1" s="1"/>
  <c r="I22" i="1"/>
  <c r="H22" i="1"/>
  <c r="J22" i="1" s="1"/>
  <c r="I21" i="1"/>
  <c r="H21" i="1"/>
  <c r="J21" i="1" s="1"/>
  <c r="I20" i="1"/>
  <c r="H20" i="1"/>
  <c r="J20" i="1" s="1"/>
  <c r="I27" i="1" l="1"/>
  <c r="D30" i="1" s="1"/>
  <c r="F30" i="1" s="1"/>
  <c r="H29" i="1"/>
  <c r="I37" i="1" s="1"/>
  <c r="H37" i="1" s="1"/>
  <c r="I30" i="1"/>
  <c r="G37" i="1"/>
  <c r="F39" i="1" s="1"/>
  <c r="H43" i="1"/>
  <c r="H47" i="1"/>
  <c r="H56" i="1"/>
  <c r="H57" i="1"/>
  <c r="I31" i="1" l="1"/>
  <c r="I47" i="1"/>
  <c r="B31" i="1"/>
  <c r="H27" i="1"/>
  <c r="D29" i="1" s="1"/>
  <c r="G28" i="1"/>
  <c r="J27" i="1" l="1"/>
  <c r="J28" i="1" s="1"/>
  <c r="E29" i="1" s="1"/>
  <c r="F29" i="1" s="1"/>
  <c r="F31" i="1" s="1"/>
  <c r="D39" i="1" s="1"/>
  <c r="H39" i="1" l="1"/>
  <c r="H49" i="1" s="1"/>
  <c r="H61" i="1"/>
  <c r="H59" i="1"/>
  <c r="H60" i="1"/>
</calcChain>
</file>

<file path=xl/sharedStrings.xml><?xml version="1.0" encoding="utf-8"?>
<sst xmlns="http://schemas.openxmlformats.org/spreadsheetml/2006/main" count="113" uniqueCount="96">
  <si>
    <t>SITE INTERNET : https://club.sportspourtous.org/club-ceze-omnisport-30</t>
  </si>
  <si>
    <t>Siret 402918874 00015 – APE 9312 Z</t>
  </si>
  <si>
    <t xml:space="preserve"> Tel : 06 49 07 96 32 - 06 80 04 31 81 - Mail : asso30.cezeomnisport@gmail.com</t>
  </si>
  <si>
    <t>Club Cèze Omnisports, 14 bis rue de la Cantonnade, 30630 Goudargues</t>
  </si>
  <si>
    <t>Dossier à remettre dans les 30 jours au plus tard suivant votre 1er cours</t>
  </si>
  <si>
    <t xml:space="preserve"> Maison des sports, l’ordre d’inscription sera validé lors de la remise du dossier et de son règlement.</t>
  </si>
  <si>
    <r>
      <rPr>
        <b/>
        <sz val="11"/>
        <rFont val="Calibri"/>
        <family val="2"/>
      </rPr>
      <t>ATTENTION !!!</t>
    </r>
    <r>
      <rPr>
        <sz val="11"/>
        <rFont val="Calibri"/>
        <family val="2"/>
      </rPr>
      <t xml:space="preserve"> Tout dossier incomplet ne sera pas accepté !!! Le nombre de participants étant  </t>
    </r>
    <r>
      <rPr>
        <sz val="11"/>
        <rFont val="Calibri"/>
        <family val="2"/>
      </rPr>
      <t>limité à la</t>
    </r>
  </si>
  <si>
    <t xml:space="preserve"> </t>
  </si>
  <si>
    <t>Ce dossier doit contenir :</t>
  </si>
  <si>
    <t>Signature du représentant légal précédée de la mention « lu et approuvé »</t>
  </si>
  <si>
    <t xml:space="preserve">Je m'engage à le respecter et à le faire respecter par mes enfants. </t>
  </si>
  <si>
    <t xml:space="preserve">  mais chaussettes anti-dérapantes pour la baby gym.</t>
  </si>
  <si>
    <t>- La cotisation est due à l’année. Aucun remboursement ne sera effectué en cours d'année.</t>
  </si>
  <si>
    <t xml:space="preserve">  effectué, ou le club pourrait proposer d’aller sur d’autres cours.</t>
  </si>
  <si>
    <t xml:space="preserve">  le supprimer avant les vacances de Toussaint, le remboursement s’effectuera au prorata du temps</t>
  </si>
  <si>
    <t xml:space="preserve">- Pour tous les cours dont le nombre d’inscrits serait insuffisant, le club pourrait décider de </t>
  </si>
  <si>
    <t>IMPORTANT :</t>
  </si>
  <si>
    <t>RIB : FR76 1350 6100 0001 6265 0700 126 - AGRIFRPP835</t>
  </si>
  <si>
    <t>Montant : …....…...……………………...........</t>
  </si>
  <si>
    <t xml:space="preserve">- Paiement n°3 = Echéance le 1er avril 2026 (1/3). </t>
  </si>
  <si>
    <t>Montant : ….……….……………………….......</t>
  </si>
  <si>
    <t xml:space="preserve">- Paiement n°2= Échéance le 1er janvier 2026 (1/3). </t>
  </si>
  <si>
    <t>Montant : ….............................................</t>
  </si>
  <si>
    <t xml:space="preserve">- A l'inscription. (1/3 de la cotisation + licence). </t>
  </si>
  <si>
    <t>3 Virements</t>
  </si>
  <si>
    <t>3 Chèques</t>
  </si>
  <si>
    <t xml:space="preserve"> Paiement en 3 fois :</t>
  </si>
  <si>
    <t>Montant : ….............</t>
  </si>
  <si>
    <t xml:space="preserve">      1 Virement</t>
  </si>
  <si>
    <t xml:space="preserve"> 1 Chèque</t>
  </si>
  <si>
    <t xml:space="preserve"> Espèces : </t>
  </si>
  <si>
    <r>
      <t xml:space="preserve">PAIEMENT :   Les chèques sont libellés à l'ordre de  CLUB CÈZE OMNISPORTS  
</t>
    </r>
    <r>
      <rPr>
        <sz val="11"/>
        <color rgb="FFFF0000"/>
        <rFont val="Calibri"/>
        <family val="2"/>
      </rPr>
      <t xml:space="preserve"> (Ajoutez 1 dans les cases de votre choix)</t>
    </r>
  </si>
  <si>
    <t xml:space="preserve">TOTAL GENERAL DU :  </t>
  </si>
  <si>
    <t>TOTAL</t>
  </si>
  <si>
    <t xml:space="preserve">MONTANT </t>
  </si>
  <si>
    <t xml:space="preserve">PASS’SPORT : </t>
  </si>
  <si>
    <t>Coupons ACTOBI :           NOMBRE</t>
  </si>
  <si>
    <t>Coupons ANCV sport :    NOMBRE</t>
  </si>
  <si>
    <t xml:space="preserve">Le règlement comprend l'adhésion à l'association, l'accès aux cours choisis et la licence </t>
  </si>
  <si>
    <t xml:space="preserve">REGLEMENT : </t>
  </si>
  <si>
    <t>TOTAL DU</t>
  </si>
  <si>
    <t>LICENCE</t>
  </si>
  <si>
    <t xml:space="preserve">              COURS </t>
  </si>
  <si>
    <t xml:space="preserve">COUT TOTAL   </t>
  </si>
  <si>
    <t>- de 18 ans: Né(e) après le 31/12/2007</t>
  </si>
  <si>
    <t xml:space="preserve">Licence Enfant </t>
  </si>
  <si>
    <t>J'AJOUTE LA LICENCE SPORTS POUR TOUS   (ajouter "1" en face de la licence concernée)</t>
  </si>
  <si>
    <t xml:space="preserve">JE DOIS  </t>
  </si>
  <si>
    <t>COURS SUPPLEMENTAIRES</t>
  </si>
  <si>
    <t>1ER COURS</t>
  </si>
  <si>
    <t>TARIF</t>
  </si>
  <si>
    <t xml:space="preserve"> NOMBRE</t>
  </si>
  <si>
    <t>MES COURS ENFANT</t>
  </si>
  <si>
    <t>"Enfant" s'entend  Né(e) après le</t>
  </si>
  <si>
    <t>Date naissance:</t>
  </si>
  <si>
    <t>19h30-20h30</t>
  </si>
  <si>
    <t>18h30-19h30</t>
  </si>
  <si>
    <t>17h30-18h30</t>
  </si>
  <si>
    <t>VENDREDI</t>
  </si>
  <si>
    <t>15h00-16h00</t>
  </si>
  <si>
    <t>Cirque  + de 4 ans</t>
  </si>
  <si>
    <t>10h15-11h15</t>
  </si>
  <si>
    <t>Cours sup</t>
  </si>
  <si>
    <t>1er cours</t>
  </si>
  <si>
    <t>HORAIRE</t>
  </si>
  <si>
    <t>ACTIVITE</t>
  </si>
  <si>
    <t>Prénom</t>
  </si>
  <si>
    <t>NOM</t>
  </si>
  <si>
    <t>ENFANT</t>
  </si>
  <si>
    <t>INSCRIPTIONS ET COTISATIONS :</t>
  </si>
  <si>
    <t xml:space="preserve">Mail   </t>
  </si>
  <si>
    <t xml:space="preserve">  Si urgence</t>
  </si>
  <si>
    <t xml:space="preserve">        obligatoire  </t>
  </si>
  <si>
    <t xml:space="preserve">Commune  </t>
  </si>
  <si>
    <t xml:space="preserve">Adresse  </t>
  </si>
  <si>
    <t>Prénom du représentant légal</t>
  </si>
  <si>
    <t>NOM  DU REPRESENTANT LEGAL</t>
  </si>
  <si>
    <t>FICHE D'INSCRIPTION INDIVIDUELLE ENFANT 2025-2026</t>
  </si>
  <si>
    <t>MARDI</t>
  </si>
  <si>
    <t>Motricité, Yoga 5/8ans</t>
  </si>
  <si>
    <t>17h15-18h15</t>
  </si>
  <si>
    <t>MERCREDI</t>
  </si>
  <si>
    <t>Sport collectif 6/10 ans</t>
  </si>
  <si>
    <t>9h30-10h30</t>
  </si>
  <si>
    <t>Motricité 2,5/5 ans</t>
  </si>
  <si>
    <t>Street danse 5/7 ans</t>
  </si>
  <si>
    <t>Street danse 8/10 ans</t>
  </si>
  <si>
    <t>Street danse + 11  ans</t>
  </si>
  <si>
    <t>Page 1/2</t>
  </si>
  <si>
    <r>
      <t>Notez</t>
    </r>
    <r>
      <rPr>
        <b/>
        <sz val="11"/>
        <color rgb="FFFF0000"/>
        <rFont val="Calibri"/>
        <family val="2"/>
      </rPr>
      <t xml:space="preserve"> 1 </t>
    </r>
    <r>
      <rPr>
        <sz val="11"/>
        <color rgb="FFFF0000"/>
        <rFont val="Calibri"/>
        <family val="2"/>
      </rPr>
      <t>dans une case 1er cours (1 seule est possible) la ou les suivantes dans l'autre colonne</t>
    </r>
  </si>
  <si>
    <t>- Tenue adaptée à l’activité, chaussures d’intérieur pour la maison des sports, pas de chaussures</t>
  </si>
  <si>
    <t>Je reconnais avoir pris connaissance du règlement intérieur consultable sur le site internet ainsi que du questionnaire santé.</t>
  </si>
  <si>
    <t xml:space="preserve"> La présente fiche d'inscription dûment complétée et renvoyée par mail,</t>
  </si>
  <si>
    <t xml:space="preserve"> La demande de licence dûment remplie et renvoyée par mail,</t>
  </si>
  <si>
    <t>Le Règlement (Remettre les chèques à votre animateur dans une enveloppe au nom de l'enfant)</t>
  </si>
  <si>
    <t>INFORMATIONS PARTICULIERES SUR VOTRE ENFANT ( Fragilités, sécurité…) pour mieux l'accueillir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</si>
</sst>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\ &quot;€&quot;;\-#,##0.00\ &quot;€&quot;"/>
    <numFmt numFmtId="165" formatCode="_-* #,##0.00\ &quot;€&quot;_-;\-* #,##0.00\ &quot;€&quot;_-;_-* &quot;-&quot;??\ &quot;€&quot;_-;_-@_-"/>
    <numFmt numFmtId="166" formatCode="_-* #,##0.00\ &quot;€&quot;_-;\-* #,##0.00\ &quot;€&quot;_-;_-* &quot;-&quot;??\ &quot;€&quot;_-;_-@"/>
    <numFmt numFmtId="167" formatCode="#,##0_ ;\-#,##0\ "/>
    <numFmt numFmtId="168" formatCode="0#&quot; &quot;##&quot; &quot;##&quot; &quot;##&quot; &quot;##"/>
  </numFmts>
  <fonts count="21">
    <font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70C0"/>
      <name val="Calibri"/>
      <family val="2"/>
    </font>
    <font>
      <b/>
      <sz val="10"/>
      <color rgb="FF0070C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2"/>
      <name val="Calibri"/>
      <family val="2"/>
      <scheme val="minor"/>
    </font>
    <font>
      <sz val="11"/>
      <color rgb="FFFF0000"/>
      <name val="Calibri"/>
      <family val="2"/>
    </font>
    <font>
      <sz val="11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11"/>
      <color rgb="FFFF0000"/>
      <name val="Calibri"/>
      <family val="2"/>
    </font>
    <font>
      <sz val="10"/>
      <name val="Calibri"/>
      <family val="2"/>
    </font>
    <font>
      <b/>
      <sz val="11"/>
      <name val="Calibri"/>
      <family val="2"/>
      <scheme val="minor"/>
    </font>
    <font>
      <sz val="8"/>
      <color rgb="FF05192D"/>
      <name val="JetBrainsMonoNL"/>
    </font>
    <font>
      <b/>
      <sz val="14"/>
      <color rgb="FFFF0000"/>
      <name val="Calibri"/>
      <family val="2"/>
    </font>
    <font>
      <b/>
      <sz val="16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name val="Calibri"/>
      <family val="2"/>
    </font>
    <font>
      <sz val="11"/>
      <color rgb="FFFF0000"/>
      <name val="Calibri"/>
      <family val="2"/>
      <scheme val="minor"/>
    </font>
    <font>
      <b/>
      <sz val="10"/>
      <color theme="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rgb="FFFFFF00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rgb="FFD8D8D8"/>
      </patternFill>
    </fill>
    <fill>
      <patternFill patternType="solid">
        <fgColor rgb="FFD8D8D8"/>
        <bgColor rgb="FFD8D8D8"/>
      </patternFill>
    </fill>
    <fill>
      <patternFill patternType="solid">
        <fgColor theme="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</fills>
  <borders count="3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dotted">
        <color auto="1"/>
      </bottom>
      <diagonal/>
    </border>
    <border>
      <left/>
      <right/>
      <top/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172">
    <xf numFmtId="0" fontId="0" fillId="0" borderId="0" xfId="0"/>
    <xf numFmtId="0" fontId="0" fillId="2" borderId="0" xfId="0" applyFill="1" applyProtection="1">
      <protection hidden="1"/>
    </xf>
    <xf numFmtId="0" fontId="0" fillId="2" borderId="0" xfId="0" applyFill="1" applyAlignment="1" applyProtection="1">
      <alignment horizontal="center"/>
      <protection hidden="1"/>
    </xf>
    <xf numFmtId="0" fontId="2" fillId="2" borderId="0" xfId="0" applyFont="1" applyFill="1" applyProtection="1">
      <protection hidden="1"/>
    </xf>
    <xf numFmtId="49" fontId="2" fillId="2" borderId="0" xfId="0" applyNumberFormat="1" applyFont="1" applyFill="1" applyProtection="1">
      <protection hidden="1"/>
    </xf>
    <xf numFmtId="49" fontId="4" fillId="2" borderId="0" xfId="0" applyNumberFormat="1" applyFont="1" applyFill="1" applyProtection="1">
      <protection hidden="1"/>
    </xf>
    <xf numFmtId="166" fontId="4" fillId="4" borderId="1" xfId="0" applyNumberFormat="1" applyFont="1" applyFill="1" applyBorder="1" applyProtection="1">
      <protection locked="0" hidden="1"/>
    </xf>
    <xf numFmtId="49" fontId="5" fillId="2" borderId="0" xfId="0" applyNumberFormat="1" applyFont="1" applyFill="1" applyProtection="1">
      <protection hidden="1"/>
    </xf>
    <xf numFmtId="166" fontId="4" fillId="7" borderId="10" xfId="0" applyNumberFormat="1" applyFont="1" applyFill="1" applyBorder="1" applyAlignment="1" applyProtection="1">
      <alignment horizontal="center" vertical="center"/>
      <protection hidden="1"/>
    </xf>
    <xf numFmtId="49" fontId="0" fillId="2" borderId="4" xfId="0" applyNumberFormat="1" applyFill="1" applyBorder="1" applyProtection="1">
      <protection hidden="1"/>
    </xf>
    <xf numFmtId="49" fontId="4" fillId="2" borderId="4" xfId="0" applyNumberFormat="1" applyFont="1" applyFill="1" applyBorder="1" applyProtection="1">
      <protection hidden="1"/>
    </xf>
    <xf numFmtId="49" fontId="0" fillId="2" borderId="0" xfId="0" applyNumberFormat="1" applyFill="1" applyProtection="1">
      <protection hidden="1"/>
    </xf>
    <xf numFmtId="49" fontId="1" fillId="2" borderId="0" xfId="0" applyNumberFormat="1" applyFont="1" applyFill="1" applyProtection="1">
      <protection hidden="1"/>
    </xf>
    <xf numFmtId="0" fontId="1" fillId="2" borderId="0" xfId="0" applyFont="1" applyFill="1" applyAlignment="1" applyProtection="1">
      <alignment vertical="center"/>
      <protection hidden="1"/>
    </xf>
    <xf numFmtId="166" fontId="1" fillId="2" borderId="8" xfId="0" applyNumberFormat="1" applyFont="1" applyFill="1" applyBorder="1" applyAlignment="1" applyProtection="1">
      <alignment vertical="center"/>
      <protection hidden="1"/>
    </xf>
    <xf numFmtId="0" fontId="1" fillId="4" borderId="11" xfId="0" applyFont="1" applyFill="1" applyBorder="1" applyAlignment="1" applyProtection="1">
      <alignment horizontal="center" vertical="center"/>
      <protection locked="0" hidden="1"/>
    </xf>
    <xf numFmtId="0" fontId="1" fillId="2" borderId="2" xfId="0" applyFont="1" applyFill="1" applyBorder="1" applyAlignment="1" applyProtection="1">
      <alignment vertical="center"/>
      <protection hidden="1"/>
    </xf>
    <xf numFmtId="0" fontId="1" fillId="2" borderId="2" xfId="0" applyFont="1" applyFill="1" applyBorder="1" applyAlignment="1" applyProtection="1">
      <alignment horizontal="right" vertical="center"/>
      <protection hidden="1"/>
    </xf>
    <xf numFmtId="0" fontId="1" fillId="2" borderId="9" xfId="0" applyFont="1" applyFill="1" applyBorder="1" applyAlignment="1" applyProtection="1">
      <alignment vertical="center"/>
      <protection hidden="1"/>
    </xf>
    <xf numFmtId="1" fontId="4" fillId="4" borderId="12" xfId="0" applyNumberFormat="1" applyFont="1" applyFill="1" applyBorder="1" applyAlignment="1" applyProtection="1">
      <alignment horizontal="center" vertical="center"/>
      <protection locked="0" hidden="1"/>
    </xf>
    <xf numFmtId="166" fontId="4" fillId="7" borderId="13" xfId="0" applyNumberFormat="1" applyFont="1" applyFill="1" applyBorder="1" applyAlignment="1" applyProtection="1">
      <alignment horizontal="center" vertical="center"/>
      <protection hidden="1"/>
    </xf>
    <xf numFmtId="0" fontId="1" fillId="2" borderId="2" xfId="0" applyFont="1" applyFill="1" applyBorder="1" applyAlignment="1" applyProtection="1">
      <alignment horizontal="center"/>
      <protection locked="0" hidden="1"/>
    </xf>
    <xf numFmtId="0" fontId="1" fillId="2" borderId="14" xfId="0" applyFont="1" applyFill="1" applyBorder="1" applyProtection="1">
      <protection hidden="1"/>
    </xf>
    <xf numFmtId="0" fontId="0" fillId="4" borderId="15" xfId="0" applyFill="1" applyBorder="1" applyAlignment="1" applyProtection="1">
      <alignment horizontal="center" vertical="center"/>
      <protection locked="0" hidden="1"/>
    </xf>
    <xf numFmtId="0" fontId="1" fillId="2" borderId="14" xfId="0" applyFont="1" applyFill="1" applyBorder="1" applyAlignment="1" applyProtection="1">
      <alignment vertical="center"/>
      <protection hidden="1"/>
    </xf>
    <xf numFmtId="0" fontId="0" fillId="4" borderId="11" xfId="0" applyFill="1" applyBorder="1" applyAlignment="1" applyProtection="1">
      <alignment horizontal="center" vertical="center"/>
      <protection locked="0" hidden="1"/>
    </xf>
    <xf numFmtId="0" fontId="1" fillId="2" borderId="16" xfId="0" applyFont="1" applyFill="1" applyBorder="1" applyAlignment="1" applyProtection="1">
      <alignment horizontal="right" vertical="center"/>
      <protection hidden="1"/>
    </xf>
    <xf numFmtId="1" fontId="4" fillId="4" borderId="11" xfId="0" applyNumberFormat="1" applyFont="1" applyFill="1" applyBorder="1" applyAlignment="1" applyProtection="1">
      <alignment horizontal="center" vertical="center"/>
      <protection locked="0" hidden="1"/>
    </xf>
    <xf numFmtId="0" fontId="0" fillId="2" borderId="14" xfId="0" applyFill="1" applyBorder="1" applyProtection="1">
      <protection hidden="1"/>
    </xf>
    <xf numFmtId="1" fontId="4" fillId="4" borderId="15" xfId="0" applyNumberFormat="1" applyFont="1" applyFill="1" applyBorder="1" applyAlignment="1" applyProtection="1">
      <alignment horizontal="center" vertical="center"/>
      <protection locked="0" hidden="1"/>
    </xf>
    <xf numFmtId="0" fontId="5" fillId="2" borderId="0" xfId="0" applyFont="1" applyFill="1" applyProtection="1">
      <protection hidden="1"/>
    </xf>
    <xf numFmtId="166" fontId="4" fillId="2" borderId="0" xfId="0" applyNumberFormat="1" applyFont="1" applyFill="1" applyAlignment="1" applyProtection="1">
      <alignment vertical="center"/>
      <protection hidden="1"/>
    </xf>
    <xf numFmtId="0" fontId="5" fillId="2" borderId="0" xfId="0" applyFont="1" applyFill="1" applyAlignment="1" applyProtection="1">
      <alignment horizontal="right" vertical="center"/>
      <protection hidden="1"/>
    </xf>
    <xf numFmtId="165" fontId="8" fillId="2" borderId="0" xfId="0" applyNumberFormat="1" applyFont="1" applyFill="1" applyProtection="1">
      <protection hidden="1"/>
    </xf>
    <xf numFmtId="166" fontId="4" fillId="7" borderId="18" xfId="0" applyNumberFormat="1" applyFont="1" applyFill="1" applyBorder="1" applyAlignment="1" applyProtection="1">
      <alignment horizontal="center" vertical="center"/>
      <protection hidden="1"/>
    </xf>
    <xf numFmtId="0" fontId="0" fillId="2" borderId="18" xfId="0" applyFill="1" applyBorder="1" applyAlignment="1" applyProtection="1">
      <alignment horizontal="center"/>
      <protection hidden="1"/>
    </xf>
    <xf numFmtId="0" fontId="9" fillId="2" borderId="0" xfId="0" applyFont="1" applyFill="1" applyAlignment="1" applyProtection="1">
      <alignment horizontal="center"/>
      <protection hidden="1"/>
    </xf>
    <xf numFmtId="1" fontId="4" fillId="4" borderId="18" xfId="0" applyNumberFormat="1" applyFont="1" applyFill="1" applyBorder="1" applyAlignment="1" applyProtection="1">
      <alignment horizontal="center" vertical="center"/>
      <protection locked="0" hidden="1"/>
    </xf>
    <xf numFmtId="0" fontId="1" fillId="2" borderId="0" xfId="0" applyFont="1" applyFill="1" applyProtection="1">
      <protection hidden="1"/>
    </xf>
    <xf numFmtId="165" fontId="4" fillId="5" borderId="18" xfId="1" applyFont="1" applyFill="1" applyBorder="1" applyAlignment="1" applyProtection="1">
      <alignment horizontal="center" vertical="center"/>
      <protection locked="0" hidden="1"/>
    </xf>
    <xf numFmtId="0" fontId="0" fillId="2" borderId="0" xfId="0" applyFill="1" applyAlignment="1" applyProtection="1">
      <alignment horizontal="left"/>
      <protection hidden="1"/>
    </xf>
    <xf numFmtId="0" fontId="0" fillId="2" borderId="0" xfId="0" applyFill="1" applyAlignment="1" applyProtection="1">
      <alignment vertical="center"/>
      <protection hidden="1"/>
    </xf>
    <xf numFmtId="166" fontId="10" fillId="2" borderId="1" xfId="0" applyNumberFormat="1" applyFont="1" applyFill="1" applyBorder="1" applyProtection="1">
      <protection hidden="1"/>
    </xf>
    <xf numFmtId="0" fontId="5" fillId="2" borderId="1" xfId="0" applyFont="1" applyFill="1" applyBorder="1" applyProtection="1">
      <protection hidden="1"/>
    </xf>
    <xf numFmtId="0" fontId="5" fillId="2" borderId="1" xfId="0" applyFont="1" applyFill="1" applyBorder="1" applyAlignment="1" applyProtection="1">
      <alignment horizontal="center"/>
      <protection hidden="1"/>
    </xf>
    <xf numFmtId="0" fontId="8" fillId="2" borderId="0" xfId="0" applyFont="1" applyFill="1" applyAlignment="1" applyProtection="1">
      <alignment vertical="center"/>
      <protection hidden="1"/>
    </xf>
    <xf numFmtId="164" fontId="10" fillId="7" borderId="0" xfId="1" applyNumberFormat="1" applyFont="1" applyFill="1" applyBorder="1" applyAlignment="1" applyProtection="1">
      <alignment horizontal="center" vertical="center"/>
      <protection hidden="1"/>
    </xf>
    <xf numFmtId="164" fontId="4" fillId="7" borderId="1" xfId="1" applyNumberFormat="1" applyFont="1" applyFill="1" applyBorder="1" applyAlignment="1" applyProtection="1">
      <alignment horizontal="center" vertical="center"/>
      <protection hidden="1"/>
    </xf>
    <xf numFmtId="166" fontId="4" fillId="2" borderId="1" xfId="0" applyNumberFormat="1" applyFont="1" applyFill="1" applyBorder="1" applyAlignment="1" applyProtection="1">
      <alignment horizontal="center" vertical="center"/>
      <protection hidden="1"/>
    </xf>
    <xf numFmtId="0" fontId="4" fillId="2" borderId="1" xfId="0" applyFont="1" applyFill="1" applyBorder="1" applyAlignment="1" applyProtection="1">
      <alignment horizontal="center" vertical="center"/>
      <protection hidden="1"/>
    </xf>
    <xf numFmtId="0" fontId="0" fillId="2" borderId="17" xfId="0" applyFill="1" applyBorder="1" applyAlignment="1" applyProtection="1">
      <alignment horizontal="center"/>
      <protection hidden="1"/>
    </xf>
    <xf numFmtId="0" fontId="12" fillId="2" borderId="0" xfId="0" applyFont="1" applyFill="1" applyAlignment="1" applyProtection="1">
      <alignment vertical="center"/>
      <protection hidden="1"/>
    </xf>
    <xf numFmtId="0" fontId="8" fillId="2" borderId="0" xfId="0" applyFont="1" applyFill="1" applyProtection="1">
      <protection hidden="1"/>
    </xf>
    <xf numFmtId="1" fontId="13" fillId="0" borderId="0" xfId="0" applyNumberFormat="1" applyFont="1" applyProtection="1">
      <protection hidden="1"/>
    </xf>
    <xf numFmtId="166" fontId="10" fillId="8" borderId="11" xfId="0" applyNumberFormat="1" applyFont="1" applyFill="1" applyBorder="1" applyProtection="1">
      <protection hidden="1"/>
    </xf>
    <xf numFmtId="0" fontId="5" fillId="2" borderId="21" xfId="0" applyFont="1" applyFill="1" applyBorder="1" applyAlignment="1" applyProtection="1">
      <alignment horizontal="center" vertical="center"/>
      <protection hidden="1"/>
    </xf>
    <xf numFmtId="14" fontId="8" fillId="2" borderId="0" xfId="0" applyNumberFormat="1" applyFont="1" applyFill="1" applyProtection="1">
      <protection hidden="1"/>
    </xf>
    <xf numFmtId="166" fontId="4" fillId="7" borderId="25" xfId="0" applyNumberFormat="1" applyFont="1" applyFill="1" applyBorder="1" applyAlignment="1" applyProtection="1">
      <alignment horizontal="center" vertical="center"/>
      <protection hidden="1"/>
    </xf>
    <xf numFmtId="166" fontId="4" fillId="2" borderId="25" xfId="0" applyNumberFormat="1" applyFont="1" applyFill="1" applyBorder="1" applyAlignment="1" applyProtection="1">
      <alignment horizontal="center" vertical="center"/>
      <protection hidden="1"/>
    </xf>
    <xf numFmtId="167" fontId="4" fillId="6" borderId="25" xfId="0" applyNumberFormat="1" applyFont="1" applyFill="1" applyBorder="1" applyAlignment="1" applyProtection="1">
      <alignment horizontal="center" vertical="center"/>
      <protection hidden="1"/>
    </xf>
    <xf numFmtId="0" fontId="4" fillId="2" borderId="25" xfId="0" applyFont="1" applyFill="1" applyBorder="1" applyAlignment="1" applyProtection="1">
      <alignment horizontal="center"/>
      <protection hidden="1"/>
    </xf>
    <xf numFmtId="167" fontId="8" fillId="2" borderId="0" xfId="0" applyNumberFormat="1" applyFont="1" applyFill="1" applyProtection="1">
      <protection hidden="1"/>
    </xf>
    <xf numFmtId="14" fontId="1" fillId="4" borderId="0" xfId="0" applyNumberFormat="1" applyFont="1" applyFill="1" applyAlignment="1" applyProtection="1">
      <alignment horizontal="center" vertical="center"/>
      <protection locked="0" hidden="1"/>
    </xf>
    <xf numFmtId="0" fontId="17" fillId="2" borderId="29" xfId="0" applyFont="1" applyFill="1" applyBorder="1" applyAlignment="1" applyProtection="1">
      <alignment horizontal="center" vertical="center"/>
      <protection hidden="1"/>
    </xf>
    <xf numFmtId="0" fontId="8" fillId="2" borderId="24" xfId="0" applyFont="1" applyFill="1" applyBorder="1" applyProtection="1">
      <protection hidden="1"/>
    </xf>
    <xf numFmtId="0" fontId="5" fillId="4" borderId="1" xfId="0" applyFont="1" applyFill="1" applyBorder="1" applyAlignment="1" applyProtection="1">
      <alignment horizontal="center" vertical="center"/>
      <protection locked="0" hidden="1"/>
    </xf>
    <xf numFmtId="166" fontId="4" fillId="2" borderId="1" xfId="0" applyNumberFormat="1" applyFont="1" applyFill="1" applyBorder="1" applyProtection="1">
      <protection hidden="1"/>
    </xf>
    <xf numFmtId="0" fontId="4" fillId="2" borderId="1" xfId="0" applyFont="1" applyFill="1" applyBorder="1" applyAlignment="1" applyProtection="1">
      <alignment horizontal="center"/>
      <protection hidden="1"/>
    </xf>
    <xf numFmtId="0" fontId="4" fillId="10" borderId="1" xfId="0" applyFont="1" applyFill="1" applyBorder="1" applyAlignment="1" applyProtection="1">
      <alignment horizontal="center"/>
      <protection hidden="1"/>
    </xf>
    <xf numFmtId="0" fontId="17" fillId="2" borderId="1" xfId="0" applyFont="1" applyFill="1" applyBorder="1" applyAlignment="1" applyProtection="1">
      <alignment horizontal="center" vertical="center"/>
      <protection hidden="1"/>
    </xf>
    <xf numFmtId="0" fontId="5" fillId="10" borderId="1" xfId="0" applyFont="1" applyFill="1" applyBorder="1" applyAlignment="1" applyProtection="1">
      <alignment horizontal="center"/>
      <protection hidden="1"/>
    </xf>
    <xf numFmtId="0" fontId="7" fillId="2" borderId="0" xfId="0" applyFont="1" applyFill="1" applyProtection="1">
      <protection hidden="1"/>
    </xf>
    <xf numFmtId="0" fontId="5" fillId="2" borderId="0" xfId="0" applyFont="1" applyFill="1" applyAlignment="1" applyProtection="1">
      <alignment horizontal="center"/>
      <protection locked="0" hidden="1"/>
    </xf>
    <xf numFmtId="0" fontId="12" fillId="2" borderId="0" xfId="0" applyFont="1" applyFill="1" applyAlignment="1" applyProtection="1">
      <alignment horizontal="right"/>
      <protection hidden="1"/>
    </xf>
    <xf numFmtId="0" fontId="4" fillId="2" borderId="0" xfId="0" applyFont="1" applyFill="1" applyProtection="1">
      <protection hidden="1"/>
    </xf>
    <xf numFmtId="0" fontId="4" fillId="2" borderId="0" xfId="0" applyFont="1" applyFill="1" applyAlignment="1" applyProtection="1">
      <alignment vertical="center"/>
      <protection hidden="1"/>
    </xf>
    <xf numFmtId="0" fontId="4" fillId="2" borderId="0" xfId="0" applyFont="1" applyFill="1" applyAlignment="1" applyProtection="1">
      <alignment horizontal="left" vertical="center"/>
      <protection hidden="1"/>
    </xf>
    <xf numFmtId="0" fontId="0" fillId="0" borderId="0" xfId="0" applyProtection="1">
      <protection hidden="1"/>
    </xf>
    <xf numFmtId="0" fontId="4" fillId="0" borderId="0" xfId="0" applyFont="1" applyProtection="1">
      <protection hidden="1"/>
    </xf>
    <xf numFmtId="0" fontId="1" fillId="2" borderId="0" xfId="0" applyFont="1" applyFill="1" applyAlignment="1" applyProtection="1">
      <alignment horizontal="right" wrapText="1"/>
      <protection hidden="1"/>
    </xf>
    <xf numFmtId="0" fontId="5" fillId="2" borderId="0" xfId="0" applyFont="1" applyFill="1" applyAlignment="1" applyProtection="1">
      <alignment vertical="center"/>
      <protection hidden="1"/>
    </xf>
    <xf numFmtId="49" fontId="4" fillId="2" borderId="0" xfId="0" applyNumberFormat="1" applyFont="1" applyFill="1" applyAlignment="1" applyProtection="1">
      <alignment horizontal="left"/>
      <protection hidden="1"/>
    </xf>
    <xf numFmtId="166" fontId="5" fillId="7" borderId="0" xfId="0" applyNumberFormat="1" applyFont="1" applyFill="1" applyProtection="1">
      <protection hidden="1"/>
    </xf>
    <xf numFmtId="0" fontId="19" fillId="2" borderId="0" xfId="0" applyFont="1" applyFill="1" applyProtection="1">
      <protection hidden="1"/>
    </xf>
    <xf numFmtId="165" fontId="19" fillId="2" borderId="0" xfId="0" applyNumberFormat="1" applyFont="1" applyFill="1" applyProtection="1">
      <protection hidden="1"/>
    </xf>
    <xf numFmtId="14" fontId="20" fillId="9" borderId="28" xfId="0" applyNumberFormat="1" applyFont="1" applyFill="1" applyBorder="1" applyAlignment="1" applyProtection="1">
      <alignment vertical="center"/>
      <protection hidden="1"/>
    </xf>
    <xf numFmtId="0" fontId="5" fillId="11" borderId="32" xfId="0" applyFont="1" applyFill="1" applyBorder="1" applyAlignment="1" applyProtection="1">
      <alignment horizontal="center"/>
      <protection hidden="1"/>
    </xf>
    <xf numFmtId="166" fontId="10" fillId="7" borderId="1" xfId="0" applyNumberFormat="1" applyFont="1" applyFill="1" applyBorder="1" applyProtection="1">
      <protection hidden="1"/>
    </xf>
    <xf numFmtId="0" fontId="19" fillId="2" borderId="0" xfId="0" applyFont="1" applyFill="1" applyAlignment="1" applyProtection="1">
      <alignment vertical="center"/>
      <protection hidden="1"/>
    </xf>
    <xf numFmtId="49" fontId="7" fillId="2" borderId="0" xfId="0" applyNumberFormat="1" applyFont="1" applyFill="1" applyProtection="1">
      <protection hidden="1"/>
    </xf>
    <xf numFmtId="166" fontId="7" fillId="2" borderId="0" xfId="0" applyNumberFormat="1" applyFont="1" applyFill="1" applyProtection="1">
      <protection hidden="1"/>
    </xf>
    <xf numFmtId="0" fontId="0" fillId="2" borderId="9" xfId="0" applyFill="1" applyBorder="1" applyProtection="1">
      <protection hidden="1"/>
    </xf>
    <xf numFmtId="49" fontId="5" fillId="2" borderId="2" xfId="0" applyNumberFormat="1" applyFont="1" applyFill="1" applyBorder="1" applyAlignment="1" applyProtection="1">
      <alignment vertical="top"/>
      <protection hidden="1"/>
    </xf>
    <xf numFmtId="49" fontId="4" fillId="2" borderId="2" xfId="0" applyNumberFormat="1" applyFont="1" applyFill="1" applyBorder="1" applyProtection="1">
      <protection hidden="1"/>
    </xf>
    <xf numFmtId="49" fontId="4" fillId="2" borderId="8" xfId="0" applyNumberFormat="1" applyFont="1" applyFill="1" applyBorder="1" applyProtection="1">
      <protection hidden="1"/>
    </xf>
    <xf numFmtId="0" fontId="5" fillId="0" borderId="33" xfId="0" applyFont="1" applyBorder="1" applyAlignment="1" applyProtection="1">
      <alignment horizontal="center" vertical="center"/>
      <protection hidden="1"/>
    </xf>
    <xf numFmtId="0" fontId="4" fillId="0" borderId="34" xfId="0" applyFont="1" applyBorder="1" applyAlignment="1" applyProtection="1">
      <alignment horizontal="center" vertical="center"/>
      <protection hidden="1"/>
    </xf>
    <xf numFmtId="0" fontId="0" fillId="4" borderId="5" xfId="0" applyFill="1" applyBorder="1" applyProtection="1">
      <protection locked="0" hidden="1"/>
    </xf>
    <xf numFmtId="0" fontId="0" fillId="4" borderId="4" xfId="0" applyFill="1" applyBorder="1" applyProtection="1">
      <protection locked="0" hidden="1"/>
    </xf>
    <xf numFmtId="49" fontId="4" fillId="4" borderId="4" xfId="0" applyNumberFormat="1" applyFont="1" applyFill="1" applyBorder="1" applyProtection="1">
      <protection locked="0" hidden="1"/>
    </xf>
    <xf numFmtId="49" fontId="4" fillId="4" borderId="3" xfId="0" applyNumberFormat="1" applyFont="1" applyFill="1" applyBorder="1" applyProtection="1">
      <protection locked="0" hidden="1"/>
    </xf>
    <xf numFmtId="165" fontId="4" fillId="6" borderId="18" xfId="1" applyFont="1" applyFill="1" applyBorder="1" applyAlignment="1" applyProtection="1">
      <alignment horizontal="center" vertical="center"/>
      <protection hidden="1"/>
    </xf>
    <xf numFmtId="0" fontId="1" fillId="2" borderId="0" xfId="0" applyFont="1" applyFill="1" applyAlignment="1" applyProtection="1">
      <alignment horizontal="right"/>
      <protection hidden="1"/>
    </xf>
    <xf numFmtId="0" fontId="0" fillId="2" borderId="0" xfId="0" applyFill="1" applyAlignment="1" applyProtection="1">
      <alignment horizontal="right"/>
      <protection hidden="1"/>
    </xf>
    <xf numFmtId="0" fontId="4" fillId="5" borderId="31" xfId="0" applyFont="1" applyFill="1" applyBorder="1" applyAlignment="1" applyProtection="1">
      <alignment horizontal="center"/>
      <protection locked="0" hidden="1"/>
    </xf>
    <xf numFmtId="0" fontId="4" fillId="4" borderId="31" xfId="0" applyFont="1" applyFill="1" applyBorder="1" applyProtection="1">
      <protection locked="0" hidden="1"/>
    </xf>
    <xf numFmtId="0" fontId="4" fillId="4" borderId="28" xfId="0" applyFont="1" applyFill="1" applyBorder="1" applyAlignment="1" applyProtection="1">
      <alignment horizontal="center"/>
      <protection locked="0" hidden="1"/>
    </xf>
    <xf numFmtId="0" fontId="17" fillId="4" borderId="28" xfId="0" applyFont="1" applyFill="1" applyBorder="1" applyAlignment="1" applyProtection="1">
      <alignment horizontal="center" vertical="center"/>
      <protection locked="0" hidden="1"/>
    </xf>
    <xf numFmtId="0" fontId="17" fillId="4" borderId="26" xfId="0" applyFont="1" applyFill="1" applyBorder="1" applyAlignment="1" applyProtection="1">
      <alignment horizontal="center" vertical="center"/>
      <protection locked="0" hidden="1"/>
    </xf>
    <xf numFmtId="0" fontId="18" fillId="2" borderId="0" xfId="0" applyFont="1" applyFill="1" applyAlignment="1" applyProtection="1">
      <alignment horizontal="center" vertical="center"/>
      <protection hidden="1"/>
    </xf>
    <xf numFmtId="0" fontId="5" fillId="2" borderId="0" xfId="0" applyFont="1" applyFill="1" applyAlignment="1" applyProtection="1">
      <alignment horizontal="center" vertical="center"/>
      <protection hidden="1"/>
    </xf>
    <xf numFmtId="0" fontId="1" fillId="2" borderId="0" xfId="0" applyFont="1" applyFill="1" applyAlignment="1" applyProtection="1">
      <alignment horizontal="right" wrapText="1"/>
      <protection hidden="1"/>
    </xf>
    <xf numFmtId="0" fontId="0" fillId="2" borderId="0" xfId="0" applyFill="1" applyAlignment="1" applyProtection="1">
      <alignment horizontal="right" wrapText="1"/>
      <protection hidden="1"/>
    </xf>
    <xf numFmtId="0" fontId="1" fillId="4" borderId="30" xfId="0" applyFont="1" applyFill="1" applyBorder="1" applyAlignment="1" applyProtection="1">
      <alignment horizontal="center"/>
      <protection locked="0" hidden="1"/>
    </xf>
    <xf numFmtId="0" fontId="0" fillId="0" borderId="0" xfId="0" applyAlignment="1" applyProtection="1">
      <alignment horizontal="center"/>
      <protection hidden="1"/>
    </xf>
    <xf numFmtId="0" fontId="0" fillId="2" borderId="0" xfId="0" applyFill="1" applyAlignment="1" applyProtection="1">
      <alignment horizontal="center"/>
      <protection hidden="1"/>
    </xf>
    <xf numFmtId="0" fontId="4" fillId="2" borderId="0" xfId="0" applyFont="1" applyFill="1" applyAlignment="1" applyProtection="1">
      <alignment horizontal="right" vertical="center"/>
      <protection hidden="1"/>
    </xf>
    <xf numFmtId="168" fontId="4" fillId="5" borderId="30" xfId="0" applyNumberFormat="1" applyFont="1" applyFill="1" applyBorder="1" applyAlignment="1" applyProtection="1">
      <alignment horizontal="center" vertical="center"/>
      <protection locked="0" hidden="1"/>
    </xf>
    <xf numFmtId="168" fontId="4" fillId="5" borderId="31" xfId="0" applyNumberFormat="1" applyFont="1" applyFill="1" applyBorder="1" applyAlignment="1" applyProtection="1">
      <alignment horizontal="center" vertical="center"/>
      <protection locked="0" hidden="1"/>
    </xf>
    <xf numFmtId="168" fontId="4" fillId="4" borderId="31" xfId="0" applyNumberFormat="1" applyFont="1" applyFill="1" applyBorder="1" applyProtection="1">
      <protection locked="0" hidden="1"/>
    </xf>
    <xf numFmtId="0" fontId="4" fillId="5" borderId="30" xfId="0" applyFont="1" applyFill="1" applyBorder="1" applyAlignment="1" applyProtection="1">
      <alignment horizontal="center"/>
      <protection locked="0" hidden="1"/>
    </xf>
    <xf numFmtId="0" fontId="0" fillId="2" borderId="0" xfId="0" applyFill="1" applyAlignment="1" applyProtection="1">
      <alignment horizontal="right" vertical="center"/>
      <protection hidden="1"/>
    </xf>
    <xf numFmtId="0" fontId="1" fillId="2" borderId="0" xfId="0" applyFont="1" applyFill="1" applyAlignment="1" applyProtection="1">
      <alignment horizontal="right" vertical="center"/>
      <protection hidden="1"/>
    </xf>
    <xf numFmtId="49" fontId="11" fillId="2" borderId="20" xfId="0" applyNumberFormat="1" applyFont="1" applyFill="1" applyBorder="1" applyAlignment="1" applyProtection="1">
      <alignment horizontal="center" vertical="center"/>
      <protection hidden="1"/>
    </xf>
    <xf numFmtId="49" fontId="11" fillId="2" borderId="19" xfId="0" applyNumberFormat="1" applyFont="1" applyFill="1" applyBorder="1" applyAlignment="1" applyProtection="1">
      <alignment horizontal="center" vertical="center"/>
      <protection hidden="1"/>
    </xf>
    <xf numFmtId="0" fontId="5" fillId="2" borderId="0" xfId="0" applyFont="1" applyFill="1" applyAlignment="1" applyProtection="1">
      <alignment horizontal="left"/>
      <protection hidden="1"/>
    </xf>
    <xf numFmtId="0" fontId="16" fillId="9" borderId="29" xfId="0" applyFont="1" applyFill="1" applyBorder="1" applyAlignment="1" applyProtection="1">
      <alignment horizontal="center" vertical="center"/>
      <protection hidden="1"/>
    </xf>
    <xf numFmtId="0" fontId="5" fillId="2" borderId="20" xfId="0" applyFont="1" applyFill="1" applyBorder="1" applyAlignment="1" applyProtection="1">
      <alignment horizontal="center" vertical="center"/>
      <protection hidden="1"/>
    </xf>
    <xf numFmtId="0" fontId="4" fillId="2" borderId="19" xfId="0" applyFont="1" applyFill="1" applyBorder="1" applyProtection="1">
      <protection hidden="1"/>
    </xf>
    <xf numFmtId="0" fontId="15" fillId="2" borderId="24" xfId="0" applyFont="1" applyFill="1" applyBorder="1" applyAlignment="1" applyProtection="1">
      <alignment horizontal="center" vertical="center" wrapText="1"/>
      <protection hidden="1"/>
    </xf>
    <xf numFmtId="0" fontId="4" fillId="2" borderId="20" xfId="0" applyFont="1" applyFill="1" applyBorder="1" applyAlignment="1" applyProtection="1">
      <alignment horizontal="center" vertical="center"/>
      <protection hidden="1"/>
    </xf>
    <xf numFmtId="0" fontId="4" fillId="2" borderId="27" xfId="0" applyFont="1" applyFill="1" applyBorder="1" applyAlignment="1" applyProtection="1">
      <alignment horizontal="center" vertical="center"/>
      <protection hidden="1"/>
    </xf>
    <xf numFmtId="0" fontId="4" fillId="2" borderId="26" xfId="0" applyFont="1" applyFill="1" applyBorder="1" applyProtection="1">
      <protection hidden="1"/>
    </xf>
    <xf numFmtId="0" fontId="14" fillId="2" borderId="23" xfId="0" applyFont="1" applyFill="1" applyBorder="1" applyAlignment="1" applyProtection="1">
      <alignment horizontal="center" vertical="center"/>
      <protection hidden="1"/>
    </xf>
    <xf numFmtId="0" fontId="14" fillId="2" borderId="22" xfId="0" applyFont="1" applyFill="1" applyBorder="1" applyAlignment="1" applyProtection="1">
      <alignment horizontal="center" vertical="center"/>
      <protection hidden="1"/>
    </xf>
    <xf numFmtId="0" fontId="5" fillId="2" borderId="0" xfId="0" applyFont="1" applyFill="1" applyAlignment="1" applyProtection="1">
      <alignment horizontal="right"/>
      <protection hidden="1"/>
    </xf>
    <xf numFmtId="0" fontId="5" fillId="2" borderId="17" xfId="0" applyFont="1" applyFill="1" applyBorder="1" applyAlignment="1" applyProtection="1">
      <alignment horizontal="right"/>
      <protection hidden="1"/>
    </xf>
    <xf numFmtId="0" fontId="1" fillId="2" borderId="0" xfId="0" applyFont="1" applyFill="1" applyAlignment="1" applyProtection="1">
      <alignment horizontal="left"/>
      <protection hidden="1"/>
    </xf>
    <xf numFmtId="0" fontId="0" fillId="2" borderId="0" xfId="0" applyFill="1" applyAlignment="1" applyProtection="1">
      <alignment horizontal="left"/>
      <protection hidden="1"/>
    </xf>
    <xf numFmtId="49" fontId="4" fillId="2" borderId="5" xfId="0" applyNumberFormat="1" applyFont="1" applyFill="1" applyBorder="1" applyAlignment="1" applyProtection="1">
      <alignment horizontal="left"/>
      <protection hidden="1"/>
    </xf>
    <xf numFmtId="49" fontId="4" fillId="2" borderId="4" xfId="0" applyNumberFormat="1" applyFont="1" applyFill="1" applyBorder="1" applyAlignment="1" applyProtection="1">
      <alignment horizontal="left"/>
      <protection hidden="1"/>
    </xf>
    <xf numFmtId="0" fontId="6" fillId="2" borderId="0" xfId="0" applyFont="1" applyFill="1" applyAlignment="1" applyProtection="1">
      <alignment horizontal="center"/>
      <protection hidden="1"/>
    </xf>
    <xf numFmtId="49" fontId="3" fillId="2" borderId="0" xfId="0" applyNumberFormat="1" applyFont="1" applyFill="1" applyAlignment="1" applyProtection="1">
      <alignment horizontal="center"/>
      <protection hidden="1"/>
    </xf>
    <xf numFmtId="0" fontId="3" fillId="2" borderId="0" xfId="0" applyFont="1" applyFill="1" applyAlignment="1" applyProtection="1">
      <alignment horizontal="center"/>
      <protection hidden="1"/>
    </xf>
    <xf numFmtId="49" fontId="5" fillId="5" borderId="7" xfId="0" applyNumberFormat="1" applyFont="1" applyFill="1" applyBorder="1" applyAlignment="1" applyProtection="1">
      <alignment horizontal="center"/>
      <protection locked="0" hidden="1"/>
    </xf>
    <xf numFmtId="49" fontId="5" fillId="5" borderId="0" xfId="0" applyNumberFormat="1" applyFont="1" applyFill="1" applyAlignment="1" applyProtection="1">
      <alignment horizontal="center"/>
      <protection locked="0" hidden="1"/>
    </xf>
    <xf numFmtId="49" fontId="5" fillId="5" borderId="6" xfId="0" applyNumberFormat="1" applyFont="1" applyFill="1" applyBorder="1" applyAlignment="1" applyProtection="1">
      <alignment horizontal="center"/>
      <protection locked="0" hidden="1"/>
    </xf>
    <xf numFmtId="49" fontId="5" fillId="5" borderId="5" xfId="0" applyNumberFormat="1" applyFont="1" applyFill="1" applyBorder="1" applyAlignment="1" applyProtection="1">
      <alignment horizontal="center"/>
      <protection locked="0" hidden="1"/>
    </xf>
    <xf numFmtId="49" fontId="5" fillId="5" borderId="4" xfId="0" applyNumberFormat="1" applyFont="1" applyFill="1" applyBorder="1" applyAlignment="1" applyProtection="1">
      <alignment horizontal="center"/>
      <protection locked="0" hidden="1"/>
    </xf>
    <xf numFmtId="49" fontId="5" fillId="5" borderId="3" xfId="0" applyNumberFormat="1" applyFont="1" applyFill="1" applyBorder="1" applyAlignment="1" applyProtection="1">
      <alignment horizontal="center"/>
      <protection locked="0" hidden="1"/>
    </xf>
    <xf numFmtId="49" fontId="5" fillId="2" borderId="2" xfId="0" applyNumberFormat="1" applyFont="1" applyFill="1" applyBorder="1" applyAlignment="1" applyProtection="1">
      <alignment horizontal="left"/>
      <protection hidden="1"/>
    </xf>
    <xf numFmtId="49" fontId="4" fillId="3" borderId="0" xfId="0" applyNumberFormat="1" applyFont="1" applyFill="1" applyAlignment="1" applyProtection="1">
      <alignment horizontal="center"/>
      <protection hidden="1"/>
    </xf>
    <xf numFmtId="0" fontId="4" fillId="3" borderId="0" xfId="0" applyFont="1" applyFill="1" applyAlignment="1" applyProtection="1">
      <alignment horizontal="center"/>
      <protection hidden="1"/>
    </xf>
    <xf numFmtId="49" fontId="5" fillId="2" borderId="0" xfId="0" applyNumberFormat="1" applyFont="1" applyFill="1" applyAlignment="1" applyProtection="1">
      <alignment horizontal="left"/>
      <protection hidden="1"/>
    </xf>
    <xf numFmtId="49" fontId="4" fillId="2" borderId="0" xfId="0" applyNumberFormat="1" applyFont="1" applyFill="1" applyAlignment="1" applyProtection="1">
      <alignment horizontal="left"/>
      <protection hidden="1"/>
    </xf>
    <xf numFmtId="49" fontId="4" fillId="2" borderId="2" xfId="0" applyNumberFormat="1" applyFont="1" applyFill="1" applyBorder="1" applyAlignment="1" applyProtection="1">
      <alignment horizontal="center"/>
      <protection hidden="1"/>
    </xf>
    <xf numFmtId="0" fontId="10" fillId="2" borderId="0" xfId="0" applyFont="1" applyFill="1" applyAlignment="1" applyProtection="1">
      <alignment horizontal="right" vertical="center"/>
      <protection hidden="1"/>
    </xf>
    <xf numFmtId="0" fontId="10" fillId="2" borderId="17" xfId="0" applyFont="1" applyFill="1" applyBorder="1" applyAlignment="1" applyProtection="1">
      <alignment horizontal="right" vertical="center"/>
      <protection hidden="1"/>
    </xf>
    <xf numFmtId="0" fontId="5" fillId="2" borderId="4" xfId="0" applyFont="1" applyFill="1" applyBorder="1" applyAlignment="1" applyProtection="1">
      <alignment horizontal="left" vertical="justify" wrapText="1"/>
      <protection hidden="1"/>
    </xf>
    <xf numFmtId="0" fontId="1" fillId="2" borderId="16" xfId="0" applyFont="1" applyFill="1" applyBorder="1" applyAlignment="1" applyProtection="1">
      <alignment vertical="center"/>
      <protection hidden="1"/>
    </xf>
    <xf numFmtId="0" fontId="0" fillId="2" borderId="2" xfId="0" applyFill="1" applyBorder="1" applyAlignment="1" applyProtection="1">
      <alignment vertical="center"/>
      <protection hidden="1"/>
    </xf>
    <xf numFmtId="0" fontId="0" fillId="2" borderId="14" xfId="0" applyFill="1" applyBorder="1" applyAlignment="1" applyProtection="1">
      <alignment vertical="center"/>
      <protection hidden="1"/>
    </xf>
    <xf numFmtId="49" fontId="1" fillId="2" borderId="7" xfId="0" applyNumberFormat="1" applyFont="1" applyFill="1" applyBorder="1" applyAlignment="1" applyProtection="1">
      <alignment horizontal="left"/>
      <protection hidden="1"/>
    </xf>
    <xf numFmtId="49" fontId="1" fillId="2" borderId="0" xfId="0" applyNumberFormat="1" applyFont="1" applyFill="1" applyAlignment="1" applyProtection="1">
      <alignment horizontal="left"/>
      <protection hidden="1"/>
    </xf>
    <xf numFmtId="49" fontId="4" fillId="2" borderId="7" xfId="0" applyNumberFormat="1" applyFont="1" applyFill="1" applyBorder="1" applyAlignment="1" applyProtection="1">
      <alignment horizontal="left"/>
      <protection hidden="1"/>
    </xf>
    <xf numFmtId="0" fontId="5" fillId="2" borderId="0" xfId="0" applyFont="1" applyFill="1" applyAlignment="1" applyProtection="1">
      <alignment horizontal="right" vertical="center"/>
      <protection hidden="1"/>
    </xf>
    <xf numFmtId="49" fontId="5" fillId="6" borderId="9" xfId="0" applyNumberFormat="1" applyFont="1" applyFill="1" applyBorder="1" applyAlignment="1" applyProtection="1">
      <alignment horizontal="center" wrapText="1"/>
      <protection hidden="1"/>
    </xf>
    <xf numFmtId="49" fontId="5" fillId="6" borderId="2" xfId="0" applyNumberFormat="1" applyFont="1" applyFill="1" applyBorder="1" applyAlignment="1" applyProtection="1">
      <alignment horizontal="center" wrapText="1"/>
      <protection hidden="1"/>
    </xf>
    <xf numFmtId="49" fontId="5" fillId="6" borderId="8" xfId="0" applyNumberFormat="1" applyFont="1" applyFill="1" applyBorder="1" applyAlignment="1" applyProtection="1">
      <alignment horizontal="center" wrapText="1"/>
      <protection hidden="1"/>
    </xf>
    <xf numFmtId="49" fontId="5" fillId="6" borderId="7" xfId="0" applyNumberFormat="1" applyFont="1" applyFill="1" applyBorder="1" applyAlignment="1" applyProtection="1">
      <alignment horizontal="center"/>
      <protection hidden="1"/>
    </xf>
    <xf numFmtId="49" fontId="5" fillId="6" borderId="0" xfId="0" applyNumberFormat="1" applyFont="1" applyFill="1" applyAlignment="1" applyProtection="1">
      <alignment horizontal="center"/>
      <protection hidden="1"/>
    </xf>
    <xf numFmtId="49" fontId="5" fillId="6" borderId="6" xfId="0" applyNumberFormat="1" applyFont="1" applyFill="1" applyBorder="1" applyAlignment="1" applyProtection="1">
      <alignment horizontal="center"/>
      <protection hidden="1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86313</xdr:colOff>
      <xdr:row>52</xdr:row>
      <xdr:rowOff>59170</xdr:rowOff>
    </xdr:from>
    <xdr:ext cx="514350" cy="114300"/>
    <xdr:sp macro="" textlink="">
      <xdr:nvSpPr>
        <xdr:cNvPr id="2" name="Flèche : droite 1">
          <a:extLst>
            <a:ext uri="{FF2B5EF4-FFF2-40B4-BE49-F238E27FC236}">
              <a16:creationId xmlns:a16="http://schemas.microsoft.com/office/drawing/2014/main" id="{0D8705EF-5545-604E-A2E0-488351F84DAA}"/>
            </a:ext>
          </a:extLst>
        </xdr:cNvPr>
        <xdr:cNvSpPr/>
      </xdr:nvSpPr>
      <xdr:spPr>
        <a:xfrm>
          <a:off x="6292748" y="9070648"/>
          <a:ext cx="514350" cy="114300"/>
        </a:xfrm>
        <a:prstGeom prst="rightArrow">
          <a:avLst/>
        </a:prstGeom>
        <a:solidFill>
          <a:srgbClr val="FF0000"/>
        </a:solidFill>
        <a:ln w="12700" cap="flat" cmpd="sng" algn="ctr">
          <a:solidFill>
            <a:srgbClr val="FF0000"/>
          </a:solidFill>
          <a:prstDash val="solid"/>
          <a:miter lim="800000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lvl="0" algn="l"/>
          <a:endParaRPr lang="fr-FR" sz="1100"/>
        </a:p>
      </xdr:txBody>
    </xdr:sp>
    <xdr:clientData fLocksWithSheet="0"/>
  </xdr:oneCellAnchor>
  <xdr:oneCellAnchor>
    <xdr:from>
      <xdr:col>1</xdr:col>
      <xdr:colOff>41349</xdr:colOff>
      <xdr:row>6</xdr:row>
      <xdr:rowOff>167635</xdr:rowOff>
    </xdr:from>
    <xdr:ext cx="123825" cy="219075"/>
    <xdr:pic>
      <xdr:nvPicPr>
        <xdr:cNvPr id="3" name="image1.png">
          <a:extLst>
            <a:ext uri="{FF2B5EF4-FFF2-40B4-BE49-F238E27FC236}">
              <a16:creationId xmlns:a16="http://schemas.microsoft.com/office/drawing/2014/main" id="{20510B2B-2CDF-AE49-8637-16A2EE8E0742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23566" y="1550831"/>
          <a:ext cx="123825" cy="21907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807007</xdr:colOff>
      <xdr:row>7</xdr:row>
      <xdr:rowOff>2813</xdr:rowOff>
    </xdr:from>
    <xdr:ext cx="114300" cy="247650"/>
    <xdr:pic>
      <xdr:nvPicPr>
        <xdr:cNvPr id="4" name="image2.png">
          <a:extLst>
            <a:ext uri="{FF2B5EF4-FFF2-40B4-BE49-F238E27FC236}">
              <a16:creationId xmlns:a16="http://schemas.microsoft.com/office/drawing/2014/main" id="{ABA01EEB-6FA8-E348-852F-1BA8BCCCC7A6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617007" y="1336313"/>
          <a:ext cx="114300" cy="24765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5B10D4-CB95-B449-9154-9A7C28B51A88}">
  <dimension ref="A1:X95"/>
  <sheetViews>
    <sheetView tabSelected="1" zoomScale="115" zoomScaleNormal="115" workbookViewId="0">
      <selection activeCell="L16" sqref="L16"/>
    </sheetView>
  </sheetViews>
  <sheetFormatPr baseColWidth="10" defaultColWidth="12.5" defaultRowHeight="15" customHeight="1"/>
  <cols>
    <col min="1" max="1" width="2" style="1" customWidth="1"/>
    <col min="2" max="2" width="12.5" style="1" customWidth="1"/>
    <col min="3" max="3" width="20.1640625" style="1" customWidth="1"/>
    <col min="4" max="4" width="14.5" style="1" customWidth="1"/>
    <col min="5" max="5" width="12.33203125" style="1" customWidth="1"/>
    <col min="6" max="6" width="11.5" style="1" customWidth="1"/>
    <col min="7" max="7" width="9.5" style="1" customWidth="1"/>
    <col min="8" max="8" width="9.83203125" style="1" customWidth="1"/>
    <col min="9" max="9" width="10.83203125" style="1" bestFit="1" customWidth="1"/>
    <col min="10" max="10" width="10.1640625" style="1" bestFit="1" customWidth="1"/>
    <col min="11" max="24" width="9.5" style="1" customWidth="1"/>
    <col min="25" max="16384" width="12.5" style="1"/>
  </cols>
  <sheetData>
    <row r="1" spans="1:24" s="41" customFormat="1" ht="21.75" customHeight="1">
      <c r="A1" s="109" t="s">
        <v>77</v>
      </c>
      <c r="B1" s="109"/>
      <c r="C1" s="109"/>
      <c r="D1" s="109"/>
      <c r="E1" s="109"/>
      <c r="F1" s="109"/>
      <c r="G1" s="109"/>
      <c r="H1" s="109"/>
      <c r="I1" s="80"/>
      <c r="J1" s="75"/>
    </row>
    <row r="2" spans="1:24">
      <c r="A2" s="110"/>
      <c r="B2" s="110"/>
      <c r="C2" s="110"/>
      <c r="D2" s="110"/>
      <c r="E2" s="110"/>
      <c r="F2" s="110"/>
      <c r="G2" s="110"/>
      <c r="H2" s="110"/>
      <c r="I2" s="30"/>
      <c r="J2" s="74"/>
    </row>
    <row r="3" spans="1:24" ht="50" customHeight="1">
      <c r="A3" s="111" t="s">
        <v>76</v>
      </c>
      <c r="B3" s="112"/>
      <c r="C3" s="104"/>
      <c r="D3" s="104"/>
      <c r="E3" s="79" t="s">
        <v>75</v>
      </c>
      <c r="F3" s="113"/>
      <c r="G3" s="113"/>
      <c r="H3" s="113"/>
    </row>
    <row r="4" spans="1:24" ht="5" customHeight="1">
      <c r="A4" s="2"/>
      <c r="B4" s="2"/>
      <c r="C4" s="40"/>
      <c r="D4" s="40"/>
      <c r="E4" s="40"/>
      <c r="F4" s="40"/>
      <c r="G4" s="40"/>
      <c r="H4" s="40"/>
    </row>
    <row r="5" spans="1:24" ht="14" customHeight="1">
      <c r="A5" s="102" t="s">
        <v>74</v>
      </c>
      <c r="B5" s="103"/>
      <c r="C5" s="104"/>
      <c r="D5" s="105"/>
      <c r="E5" s="105"/>
      <c r="F5" s="105"/>
      <c r="G5" s="105"/>
      <c r="H5" s="105"/>
      <c r="J5" s="74"/>
    </row>
    <row r="6" spans="1:24" s="77" customFormat="1" ht="5" customHeight="1">
      <c r="A6" s="114"/>
      <c r="B6" s="114"/>
      <c r="C6" s="114"/>
      <c r="D6" s="114"/>
      <c r="E6" s="114"/>
      <c r="F6" s="114"/>
      <c r="G6" s="114"/>
      <c r="H6" s="114"/>
      <c r="J6" s="78"/>
    </row>
    <row r="7" spans="1:24" ht="14.5" customHeight="1">
      <c r="A7" s="102" t="s">
        <v>73</v>
      </c>
      <c r="B7" s="103"/>
      <c r="C7" s="104"/>
      <c r="D7" s="105"/>
      <c r="E7" s="105"/>
      <c r="F7" s="105"/>
      <c r="G7" s="105"/>
      <c r="H7" s="105"/>
      <c r="J7" s="74"/>
    </row>
    <row r="8" spans="1:24" ht="3.5" customHeight="1">
      <c r="A8" s="115"/>
      <c r="B8" s="115"/>
      <c r="C8" s="115"/>
      <c r="D8" s="115"/>
      <c r="E8" s="115"/>
      <c r="F8" s="115"/>
      <c r="G8" s="115"/>
      <c r="H8" s="115"/>
    </row>
    <row r="9" spans="1:24" ht="14" customHeight="1">
      <c r="A9" s="116" t="s">
        <v>72</v>
      </c>
      <c r="B9" s="116"/>
      <c r="C9" s="117"/>
      <c r="D9" s="117"/>
      <c r="E9" s="116" t="s">
        <v>71</v>
      </c>
      <c r="F9" s="116"/>
      <c r="G9" s="118"/>
      <c r="H9" s="119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75"/>
    </row>
    <row r="10" spans="1:24" ht="4.25" customHeight="1">
      <c r="A10" s="76"/>
      <c r="B10" s="76"/>
      <c r="C10" s="76"/>
      <c r="D10" s="76"/>
      <c r="E10" s="76"/>
      <c r="F10" s="76"/>
      <c r="G10" s="76"/>
      <c r="H10" s="76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75"/>
    </row>
    <row r="11" spans="1:24" ht="14" customHeight="1">
      <c r="A11" s="102" t="s">
        <v>70</v>
      </c>
      <c r="B11" s="103"/>
      <c r="C11" s="120"/>
      <c r="D11" s="120"/>
      <c r="E11" s="120"/>
      <c r="F11" s="120"/>
      <c r="G11" s="120"/>
      <c r="H11" s="120"/>
    </row>
    <row r="12" spans="1:24" ht="5" customHeight="1">
      <c r="A12" s="115"/>
      <c r="B12" s="115"/>
      <c r="C12" s="115"/>
      <c r="D12" s="115"/>
      <c r="E12" s="115"/>
      <c r="F12" s="115"/>
      <c r="G12" s="115"/>
      <c r="H12" s="115"/>
    </row>
    <row r="13" spans="1:24" ht="6.5" customHeight="1">
      <c r="A13" s="115"/>
      <c r="B13" s="115"/>
      <c r="C13" s="115"/>
      <c r="D13" s="115"/>
      <c r="E13" s="115"/>
      <c r="F13" s="115"/>
      <c r="G13" s="115"/>
      <c r="H13" s="115"/>
    </row>
    <row r="14" spans="1:24">
      <c r="A14" s="125" t="s">
        <v>69</v>
      </c>
      <c r="B14" s="125"/>
      <c r="C14" s="125"/>
      <c r="D14" s="125"/>
      <c r="E14" s="125"/>
      <c r="F14" s="125"/>
      <c r="G14" s="125"/>
      <c r="H14" s="125"/>
      <c r="I14" s="30"/>
      <c r="J14" s="74"/>
    </row>
    <row r="15" spans="1:24" ht="9.75" customHeight="1">
      <c r="B15" s="73"/>
      <c r="C15" s="73"/>
      <c r="D15" s="72"/>
      <c r="E15" s="72"/>
      <c r="F15" s="72"/>
      <c r="G15" s="72"/>
      <c r="H15" s="72"/>
      <c r="I15" s="41"/>
    </row>
    <row r="16" spans="1:24" ht="16.5" customHeight="1">
      <c r="B16" s="71" t="s">
        <v>89</v>
      </c>
      <c r="J16" s="38"/>
    </row>
    <row r="17" spans="1:16" ht="14" customHeight="1">
      <c r="A17" s="115"/>
      <c r="B17" s="70" t="s">
        <v>68</v>
      </c>
      <c r="H17" s="38"/>
      <c r="I17" s="38"/>
      <c r="J17" s="38"/>
      <c r="K17" s="38"/>
      <c r="L17" s="52"/>
      <c r="M17" s="38"/>
      <c r="N17" s="38"/>
      <c r="O17" s="38"/>
      <c r="P17" s="38"/>
    </row>
    <row r="18" spans="1:16" ht="36" customHeight="1">
      <c r="A18" s="115"/>
      <c r="B18" s="95" t="s">
        <v>67</v>
      </c>
      <c r="C18" s="106"/>
      <c r="D18" s="106"/>
      <c r="E18" s="96" t="s">
        <v>66</v>
      </c>
      <c r="F18" s="107"/>
      <c r="G18" s="108"/>
      <c r="H18" s="38"/>
      <c r="I18" s="38"/>
      <c r="J18" s="38"/>
      <c r="K18" s="38"/>
      <c r="L18" s="52"/>
      <c r="M18" s="38"/>
      <c r="N18" s="38"/>
      <c r="O18" s="38"/>
      <c r="P18" s="38"/>
    </row>
    <row r="19" spans="1:16" ht="14" customHeight="1">
      <c r="A19" s="115"/>
      <c r="B19" s="86"/>
      <c r="C19" s="68" t="s">
        <v>65</v>
      </c>
      <c r="D19" s="68" t="s">
        <v>64</v>
      </c>
      <c r="E19" s="68" t="s">
        <v>50</v>
      </c>
      <c r="F19" s="69" t="s">
        <v>63</v>
      </c>
      <c r="G19" s="69" t="s">
        <v>62</v>
      </c>
      <c r="H19" s="38"/>
      <c r="I19" s="38"/>
      <c r="J19" s="38"/>
      <c r="K19" s="38"/>
      <c r="L19" s="52"/>
      <c r="M19" s="38"/>
      <c r="N19" s="38"/>
      <c r="O19" s="38"/>
      <c r="P19" s="38"/>
    </row>
    <row r="20" spans="1:16" ht="14" customHeight="1">
      <c r="A20" s="115"/>
      <c r="B20" s="68" t="s">
        <v>78</v>
      </c>
      <c r="C20" s="67" t="s">
        <v>79</v>
      </c>
      <c r="D20" s="67" t="s">
        <v>80</v>
      </c>
      <c r="E20" s="66">
        <v>130</v>
      </c>
      <c r="F20" s="65"/>
      <c r="G20" s="65"/>
      <c r="H20" s="64">
        <f>IF(F20=1,1,0)</f>
        <v>0</v>
      </c>
      <c r="I20" s="52">
        <f>IF(G20=1,1,0)</f>
        <v>0</v>
      </c>
      <c r="J20" s="33">
        <f>H20*E20</f>
        <v>0</v>
      </c>
      <c r="K20" s="52"/>
      <c r="L20" s="52"/>
      <c r="M20" s="52"/>
      <c r="N20" s="38"/>
      <c r="O20" s="38"/>
      <c r="P20" s="38"/>
    </row>
    <row r="21" spans="1:16" ht="14" customHeight="1">
      <c r="A21" s="115"/>
      <c r="B21" s="68" t="s">
        <v>81</v>
      </c>
      <c r="C21" s="67" t="s">
        <v>82</v>
      </c>
      <c r="D21" s="67" t="s">
        <v>83</v>
      </c>
      <c r="E21" s="66">
        <v>130</v>
      </c>
      <c r="F21" s="65"/>
      <c r="G21" s="65"/>
      <c r="H21" s="64">
        <f t="shared" ref="H21:I26" si="0">IF(F21=1,1,0)</f>
        <v>0</v>
      </c>
      <c r="I21" s="52">
        <f t="shared" si="0"/>
        <v>0</v>
      </c>
      <c r="J21" s="33">
        <f t="shared" ref="J21:J26" si="1">H21*E21</f>
        <v>0</v>
      </c>
      <c r="K21" s="52"/>
      <c r="L21" s="52"/>
      <c r="M21" s="52"/>
      <c r="N21" s="38"/>
      <c r="O21" s="38"/>
      <c r="P21" s="38"/>
    </row>
    <row r="22" spans="1:16" ht="14" customHeight="1">
      <c r="A22" s="115"/>
      <c r="B22" s="68"/>
      <c r="C22" s="67" t="s">
        <v>84</v>
      </c>
      <c r="D22" s="67" t="s">
        <v>61</v>
      </c>
      <c r="E22" s="66">
        <v>100</v>
      </c>
      <c r="F22" s="65"/>
      <c r="G22" s="65"/>
      <c r="H22" s="64">
        <f t="shared" si="0"/>
        <v>0</v>
      </c>
      <c r="I22" s="52">
        <f t="shared" si="0"/>
        <v>0</v>
      </c>
      <c r="J22" s="33">
        <f t="shared" si="1"/>
        <v>0</v>
      </c>
      <c r="K22" s="52"/>
      <c r="L22" s="52"/>
      <c r="M22" s="52"/>
      <c r="N22" s="38"/>
      <c r="O22" s="38"/>
      <c r="P22" s="38"/>
    </row>
    <row r="23" spans="1:16" ht="14" customHeight="1">
      <c r="A23" s="115"/>
      <c r="B23" s="68"/>
      <c r="C23" s="67" t="s">
        <v>60</v>
      </c>
      <c r="D23" s="67" t="s">
        <v>59</v>
      </c>
      <c r="E23" s="66">
        <v>130</v>
      </c>
      <c r="F23" s="65"/>
      <c r="G23" s="65"/>
      <c r="H23" s="64">
        <f t="shared" si="0"/>
        <v>0</v>
      </c>
      <c r="I23" s="52">
        <f t="shared" si="0"/>
        <v>0</v>
      </c>
      <c r="J23" s="33">
        <f t="shared" si="1"/>
        <v>0</v>
      </c>
      <c r="K23" s="52"/>
      <c r="L23" s="52"/>
      <c r="M23" s="52"/>
      <c r="N23" s="38"/>
      <c r="O23" s="38"/>
      <c r="P23" s="38"/>
    </row>
    <row r="24" spans="1:16" ht="14" customHeight="1">
      <c r="A24" s="115"/>
      <c r="B24" s="68" t="s">
        <v>58</v>
      </c>
      <c r="C24" s="67" t="s">
        <v>85</v>
      </c>
      <c r="D24" s="67" t="s">
        <v>57</v>
      </c>
      <c r="E24" s="66">
        <v>130</v>
      </c>
      <c r="F24" s="65"/>
      <c r="G24" s="65"/>
      <c r="H24" s="64">
        <f t="shared" si="0"/>
        <v>0</v>
      </c>
      <c r="I24" s="52">
        <f t="shared" si="0"/>
        <v>0</v>
      </c>
      <c r="J24" s="33">
        <f t="shared" si="1"/>
        <v>0</v>
      </c>
      <c r="K24" s="52"/>
      <c r="L24" s="52"/>
      <c r="M24" s="52"/>
      <c r="N24" s="38"/>
      <c r="O24" s="38"/>
      <c r="P24" s="38"/>
    </row>
    <row r="25" spans="1:16" ht="14" customHeight="1">
      <c r="A25" s="115"/>
      <c r="B25" s="68"/>
      <c r="C25" s="67" t="s">
        <v>86</v>
      </c>
      <c r="D25" s="67" t="s">
        <v>56</v>
      </c>
      <c r="E25" s="66">
        <v>130</v>
      </c>
      <c r="F25" s="65"/>
      <c r="G25" s="65"/>
      <c r="H25" s="64">
        <f t="shared" si="0"/>
        <v>0</v>
      </c>
      <c r="I25" s="52">
        <f t="shared" si="0"/>
        <v>0</v>
      </c>
      <c r="J25" s="33">
        <f t="shared" si="1"/>
        <v>0</v>
      </c>
      <c r="K25" s="52"/>
      <c r="L25" s="52"/>
      <c r="M25" s="52"/>
      <c r="N25" s="38"/>
      <c r="O25" s="38"/>
      <c r="P25" s="38"/>
    </row>
    <row r="26" spans="1:16" ht="14" customHeight="1">
      <c r="A26" s="115"/>
      <c r="B26" s="68"/>
      <c r="C26" s="67" t="s">
        <v>87</v>
      </c>
      <c r="D26" s="67" t="s">
        <v>55</v>
      </c>
      <c r="E26" s="66">
        <v>130</v>
      </c>
      <c r="F26" s="65"/>
      <c r="G26" s="65"/>
      <c r="H26" s="64">
        <f t="shared" si="0"/>
        <v>0</v>
      </c>
      <c r="I26" s="52">
        <f t="shared" si="0"/>
        <v>0</v>
      </c>
      <c r="J26" s="33">
        <f t="shared" si="1"/>
        <v>0</v>
      </c>
      <c r="K26" s="52"/>
      <c r="L26" s="52"/>
      <c r="M26" s="52"/>
      <c r="N26" s="38"/>
      <c r="O26" s="38"/>
      <c r="P26" s="38"/>
    </row>
    <row r="27" spans="1:16" ht="26.25" customHeight="1">
      <c r="A27" s="115"/>
      <c r="B27" s="63" t="s">
        <v>54</v>
      </c>
      <c r="C27" s="62"/>
      <c r="D27" s="126" t="s">
        <v>53</v>
      </c>
      <c r="E27" s="126"/>
      <c r="F27" s="126"/>
      <c r="G27" s="85">
        <v>39447</v>
      </c>
      <c r="H27" s="61">
        <f>SUM(H18:H26)</f>
        <v>0</v>
      </c>
      <c r="I27" s="61">
        <f>SUM(I18:I26)</f>
        <v>0</v>
      </c>
      <c r="J27" s="33">
        <f t="shared" ref="J27" si="2">H27*E27</f>
        <v>0</v>
      </c>
      <c r="K27" s="52"/>
      <c r="L27" s="52"/>
      <c r="M27" s="52"/>
      <c r="N27" s="38"/>
      <c r="O27" s="38"/>
      <c r="P27" s="38"/>
    </row>
    <row r="28" spans="1:16" ht="14" customHeight="1">
      <c r="A28" s="115"/>
      <c r="B28" s="127" t="s">
        <v>52</v>
      </c>
      <c r="C28" s="128"/>
      <c r="D28" s="49" t="s">
        <v>51</v>
      </c>
      <c r="E28" s="49" t="s">
        <v>50</v>
      </c>
      <c r="F28" s="48" t="s">
        <v>33</v>
      </c>
      <c r="G28" s="129" t="str">
        <f>IF(G27&gt;H29,"Trop
agé(e)","")</f>
        <v/>
      </c>
      <c r="H28" s="52"/>
      <c r="I28" s="52"/>
      <c r="J28" s="33">
        <f>SUM(J18:J27)</f>
        <v>0</v>
      </c>
      <c r="K28" s="52"/>
      <c r="L28" s="52"/>
      <c r="M28" s="52"/>
      <c r="N28" s="38"/>
      <c r="O28" s="38"/>
      <c r="P28" s="38"/>
    </row>
    <row r="29" spans="1:16" ht="14" customHeight="1">
      <c r="A29" s="115"/>
      <c r="B29" s="130" t="s">
        <v>49</v>
      </c>
      <c r="C29" s="128"/>
      <c r="D29" s="60">
        <f>IF(H27&gt;1,"Erreur",H27)</f>
        <v>0</v>
      </c>
      <c r="E29" s="58" t="str">
        <f>IF(H27=1,J28,"Cochez 1 case")</f>
        <v>Cochez 1 case</v>
      </c>
      <c r="F29" s="57" t="str">
        <f>IF(H27=1,E29,"0€")</f>
        <v>0€</v>
      </c>
      <c r="G29" s="129"/>
      <c r="H29" s="56" t="str">
        <f>IF(C27&gt;0,C27,"0")</f>
        <v>0</v>
      </c>
      <c r="I29" s="52"/>
      <c r="J29" s="52"/>
      <c r="K29" s="52"/>
      <c r="L29" s="52"/>
      <c r="M29" s="52"/>
      <c r="N29" s="38"/>
      <c r="O29" s="38"/>
      <c r="P29" s="38"/>
    </row>
    <row r="30" spans="1:16" ht="14" customHeight="1" thickBot="1">
      <c r="A30" s="115"/>
      <c r="B30" s="131" t="s">
        <v>48</v>
      </c>
      <c r="C30" s="132"/>
      <c r="D30" s="59">
        <f>I27</f>
        <v>0</v>
      </c>
      <c r="E30" s="58">
        <v>70</v>
      </c>
      <c r="F30" s="57">
        <f>D30*E30</f>
        <v>0</v>
      </c>
      <c r="G30" s="129"/>
      <c r="H30" s="52"/>
      <c r="I30" s="56">
        <f ca="1">TODAY()</f>
        <v>45894</v>
      </c>
      <c r="J30" s="52"/>
      <c r="K30" s="52"/>
      <c r="L30" s="52"/>
      <c r="M30" s="52"/>
      <c r="N30" s="38"/>
      <c r="O30" s="38"/>
      <c r="P30" s="38"/>
    </row>
    <row r="31" spans="1:16" ht="14" customHeight="1" thickBot="1">
      <c r="A31" s="115"/>
      <c r="B31" s="133" t="str">
        <f>IF(G27&gt;H29,"Conditions d'age non remplies","")</f>
        <v/>
      </c>
      <c r="C31" s="134"/>
      <c r="D31" s="134"/>
      <c r="E31" s="55" t="s">
        <v>47</v>
      </c>
      <c r="F31" s="54">
        <f>SUM(F29:F30)</f>
        <v>0</v>
      </c>
      <c r="G31" s="53"/>
      <c r="H31" s="52"/>
      <c r="I31" s="52">
        <f ca="1">IF(H29&gt;2,I30-H29,"")</f>
        <v>45894</v>
      </c>
      <c r="J31" s="52"/>
      <c r="K31" s="52"/>
      <c r="L31" s="52"/>
      <c r="M31" s="52"/>
    </row>
    <row r="32" spans="1:16" ht="15.75" customHeight="1">
      <c r="A32" s="121"/>
      <c r="B32" s="122"/>
      <c r="C32" s="122"/>
      <c r="D32" s="122"/>
      <c r="E32" s="122"/>
      <c r="F32" s="122"/>
      <c r="G32" s="122"/>
      <c r="H32" s="122"/>
      <c r="I32" s="13"/>
    </row>
    <row r="33" spans="1:14" ht="15.75" customHeight="1">
      <c r="A33" s="122"/>
      <c r="B33" s="122"/>
      <c r="C33" s="122"/>
      <c r="D33" s="122"/>
      <c r="E33" s="122"/>
      <c r="F33" s="122"/>
      <c r="G33" s="122"/>
      <c r="H33" s="122"/>
      <c r="I33" s="13"/>
    </row>
    <row r="34" spans="1:14" ht="6" customHeight="1">
      <c r="A34" s="51"/>
      <c r="B34" s="51"/>
      <c r="C34" s="51"/>
      <c r="D34" s="51"/>
      <c r="E34" s="51"/>
      <c r="F34" s="51"/>
      <c r="G34" s="51"/>
      <c r="H34" s="51"/>
    </row>
    <row r="35" spans="1:14" ht="6" customHeight="1">
      <c r="A35" s="51"/>
      <c r="B35" s="51"/>
      <c r="C35" s="51"/>
      <c r="D35" s="51"/>
      <c r="E35" s="51"/>
      <c r="F35" s="51"/>
      <c r="G35" s="51"/>
      <c r="H35" s="51"/>
    </row>
    <row r="36" spans="1:14" s="41" customFormat="1" ht="21" customHeight="1">
      <c r="A36" s="51"/>
      <c r="B36" s="51" t="s">
        <v>46</v>
      </c>
      <c r="C36" s="51"/>
      <c r="D36" s="51"/>
      <c r="E36" s="51"/>
      <c r="F36" s="51"/>
      <c r="G36" s="51"/>
      <c r="H36" s="51"/>
    </row>
    <row r="37" spans="1:14" ht="14" customHeight="1">
      <c r="A37" s="50"/>
      <c r="B37" s="49" t="s">
        <v>45</v>
      </c>
      <c r="C37" s="123" t="s">
        <v>44</v>
      </c>
      <c r="D37" s="124"/>
      <c r="E37" s="37"/>
      <c r="F37" s="48">
        <v>18.850000000000001</v>
      </c>
      <c r="G37" s="47" t="str">
        <f>IF(E37=1,F37*E37,"0 €")</f>
        <v>0 €</v>
      </c>
      <c r="H37" s="46" t="str">
        <f>IF(E37=1,I37,"")</f>
        <v/>
      </c>
      <c r="I37" s="45" t="str">
        <f>IF(G27&gt;H29,"Non","")</f>
        <v/>
      </c>
    </row>
    <row r="38" spans="1:14" ht="6" customHeight="1">
      <c r="A38" s="115"/>
      <c r="B38" s="115"/>
      <c r="C38" s="115"/>
      <c r="D38" s="115"/>
      <c r="E38" s="115"/>
      <c r="F38" s="115"/>
      <c r="G38" s="115"/>
      <c r="H38" s="115"/>
      <c r="I38" s="41"/>
    </row>
    <row r="39" spans="1:14" ht="14" customHeight="1">
      <c r="A39" s="135" t="s">
        <v>43</v>
      </c>
      <c r="B39" s="136"/>
      <c r="C39" s="43" t="s">
        <v>42</v>
      </c>
      <c r="D39" s="42">
        <f>F31</f>
        <v>0</v>
      </c>
      <c r="E39" s="44" t="s">
        <v>41</v>
      </c>
      <c r="F39" s="42" t="str">
        <f>G37</f>
        <v>0 €</v>
      </c>
      <c r="G39" s="43" t="s">
        <v>40</v>
      </c>
      <c r="H39" s="42">
        <f>SUM(D39+F39)</f>
        <v>0</v>
      </c>
      <c r="I39" s="41"/>
    </row>
    <row r="40" spans="1:14" ht="14" customHeight="1">
      <c r="A40" s="125" t="s">
        <v>39</v>
      </c>
      <c r="B40" s="125"/>
      <c r="C40" s="125"/>
      <c r="D40" s="125"/>
      <c r="E40" s="125"/>
      <c r="F40" s="125"/>
      <c r="G40" s="125"/>
      <c r="H40" s="125"/>
    </row>
    <row r="41" spans="1:14" ht="14" customHeight="1">
      <c r="A41" s="137" t="s">
        <v>38</v>
      </c>
      <c r="B41" s="138"/>
      <c r="C41" s="138"/>
      <c r="D41" s="138"/>
      <c r="E41" s="138"/>
      <c r="F41" s="138"/>
      <c r="G41" s="138"/>
      <c r="H41" s="138"/>
    </row>
    <row r="42" spans="1:14" ht="8.25" customHeight="1">
      <c r="A42" s="115"/>
      <c r="B42" s="115"/>
      <c r="C42" s="115"/>
      <c r="D42" s="115"/>
      <c r="E42" s="115"/>
      <c r="F42" s="115"/>
      <c r="G42" s="115"/>
      <c r="H42" s="115"/>
    </row>
    <row r="43" spans="1:14" ht="14" customHeight="1">
      <c r="A43" s="115" t="s">
        <v>37</v>
      </c>
      <c r="B43" s="115"/>
      <c r="C43" s="115"/>
      <c r="D43" s="37"/>
      <c r="E43" s="36" t="s">
        <v>34</v>
      </c>
      <c r="F43" s="39"/>
      <c r="G43" s="35" t="s">
        <v>33</v>
      </c>
      <c r="H43" s="47" t="str">
        <f>IF(D43&gt;0,D43*F43,"0 €")</f>
        <v>0 €</v>
      </c>
      <c r="N43" s="38"/>
    </row>
    <row r="44" spans="1:14" ht="7.5" customHeight="1">
      <c r="A44" s="115" t="s">
        <v>7</v>
      </c>
      <c r="B44" s="115"/>
      <c r="C44" s="115"/>
      <c r="D44" s="115"/>
      <c r="E44" s="115"/>
      <c r="F44" s="115"/>
      <c r="G44" s="115"/>
      <c r="H44" s="115"/>
    </row>
    <row r="45" spans="1:14" ht="14" customHeight="1">
      <c r="A45" s="115" t="s">
        <v>36</v>
      </c>
      <c r="B45" s="115"/>
      <c r="C45" s="115"/>
      <c r="D45" s="37"/>
      <c r="E45" s="36" t="s">
        <v>34</v>
      </c>
      <c r="F45" s="39"/>
      <c r="G45" s="35" t="s">
        <v>33</v>
      </c>
      <c r="H45" s="34" t="str">
        <f>IF(D45&gt;0,D45*F45,"0 €")</f>
        <v>0 €</v>
      </c>
      <c r="N45" s="38"/>
    </row>
    <row r="46" spans="1:14" ht="6.75" customHeight="1">
      <c r="A46" s="115"/>
      <c r="B46" s="115"/>
      <c r="C46" s="115"/>
      <c r="D46" s="115"/>
      <c r="E46" s="115"/>
      <c r="F46" s="115"/>
      <c r="G46" s="115"/>
      <c r="H46" s="115"/>
    </row>
    <row r="47" spans="1:14" ht="14" customHeight="1">
      <c r="A47" s="115" t="s">
        <v>35</v>
      </c>
      <c r="B47" s="115"/>
      <c r="C47" s="115"/>
      <c r="D47" s="37"/>
      <c r="E47" s="36" t="s">
        <v>34</v>
      </c>
      <c r="F47" s="101">
        <v>70</v>
      </c>
      <c r="G47" s="35" t="s">
        <v>33</v>
      </c>
      <c r="H47" s="34" t="str">
        <f>IF(D47=1,D47*F47,"0 €")</f>
        <v>0 €</v>
      </c>
      <c r="I47" s="33">
        <f>H43+H45+H47</f>
        <v>0</v>
      </c>
    </row>
    <row r="48" spans="1:14" ht="8.25" customHeight="1">
      <c r="A48" s="115"/>
      <c r="B48" s="115"/>
      <c r="C48" s="115"/>
      <c r="D48" s="115"/>
      <c r="E48" s="115"/>
      <c r="F48" s="115"/>
      <c r="G48" s="115"/>
      <c r="H48" s="115"/>
    </row>
    <row r="49" spans="1:24" ht="14" customHeight="1">
      <c r="A49" s="156" t="s">
        <v>32</v>
      </c>
      <c r="B49" s="156"/>
      <c r="C49" s="156"/>
      <c r="D49" s="156"/>
      <c r="E49" s="156"/>
      <c r="F49" s="156"/>
      <c r="G49" s="157"/>
      <c r="H49" s="87">
        <f>H39-H43-H45-H47</f>
        <v>0</v>
      </c>
      <c r="I49" s="31"/>
    </row>
    <row r="50" spans="1:24" ht="14" customHeight="1">
      <c r="A50" s="32"/>
      <c r="B50" s="32"/>
      <c r="C50" s="32"/>
      <c r="D50" s="32"/>
      <c r="E50" s="32"/>
      <c r="F50" s="32"/>
      <c r="G50" s="32"/>
      <c r="H50" s="82"/>
      <c r="I50" s="31"/>
    </row>
    <row r="51" spans="1:24" ht="14" customHeight="1">
      <c r="A51" s="32"/>
      <c r="B51" s="32"/>
      <c r="C51" s="32"/>
      <c r="D51" s="32"/>
      <c r="E51" s="32"/>
      <c r="F51" s="32"/>
      <c r="G51" s="32"/>
      <c r="H51" s="82"/>
      <c r="I51" s="31"/>
    </row>
    <row r="52" spans="1:24" ht="14" customHeight="1">
      <c r="A52" s="32"/>
      <c r="B52" s="32"/>
      <c r="C52" s="32"/>
      <c r="D52" s="32"/>
      <c r="E52" s="32"/>
      <c r="F52" s="32"/>
      <c r="G52" s="32"/>
      <c r="H52" s="82"/>
      <c r="I52" s="31"/>
    </row>
    <row r="53" spans="1:24" ht="14" customHeight="1">
      <c r="A53" s="32"/>
      <c r="B53" s="165" t="s">
        <v>88</v>
      </c>
      <c r="C53" s="165"/>
      <c r="D53" s="165"/>
      <c r="E53" s="165"/>
      <c r="F53" s="165"/>
      <c r="G53" s="165"/>
      <c r="H53" s="82"/>
      <c r="I53" s="31"/>
    </row>
    <row r="54" spans="1:24" ht="14" customHeight="1">
      <c r="A54" s="32"/>
      <c r="B54" s="32"/>
      <c r="C54" s="32"/>
      <c r="D54" s="32"/>
      <c r="E54" s="32"/>
      <c r="F54" s="32"/>
      <c r="G54" s="32"/>
      <c r="H54" s="82"/>
      <c r="I54" s="31"/>
    </row>
    <row r="55" spans="1:24" ht="28.5" customHeight="1" thickBot="1">
      <c r="A55" s="158" t="s">
        <v>31</v>
      </c>
      <c r="B55" s="158"/>
      <c r="C55" s="158"/>
      <c r="D55" s="158"/>
      <c r="E55" s="158"/>
      <c r="F55" s="158"/>
      <c r="G55" s="158"/>
      <c r="H55" s="158"/>
      <c r="I55" s="30"/>
      <c r="L55" s="1" t="s">
        <v>7</v>
      </c>
    </row>
    <row r="56" spans="1:24" ht="15.75" customHeight="1" thickBot="1">
      <c r="A56" s="29" t="s">
        <v>7</v>
      </c>
      <c r="B56" s="159" t="s">
        <v>30</v>
      </c>
      <c r="C56" s="160"/>
      <c r="D56" s="161"/>
      <c r="E56" s="160"/>
      <c r="F56" s="22" t="s">
        <v>27</v>
      </c>
      <c r="G56" s="28"/>
      <c r="H56" s="20" t="str">
        <f>IF(A56=1,H49*A56,"0 €")</f>
        <v>0 €</v>
      </c>
      <c r="I56" s="83"/>
      <c r="J56" s="83"/>
      <c r="K56" s="83"/>
      <c r="L56" s="83" t="s">
        <v>7</v>
      </c>
      <c r="M56" s="83"/>
    </row>
    <row r="57" spans="1:24" ht="15.75" customHeight="1" thickBot="1">
      <c r="A57" s="27" t="s">
        <v>7</v>
      </c>
      <c r="B57" s="26" t="s">
        <v>29</v>
      </c>
      <c r="C57" s="25"/>
      <c r="D57" s="24" t="s">
        <v>28</v>
      </c>
      <c r="E57" s="23"/>
      <c r="F57" s="22" t="s">
        <v>27</v>
      </c>
      <c r="G57" s="21"/>
      <c r="H57" s="20" t="str">
        <f>IF(A57=1,H49*A57,"0 €")</f>
        <v>0 €</v>
      </c>
      <c r="I57" s="83"/>
      <c r="J57" s="83"/>
      <c r="K57" s="83"/>
      <c r="L57" s="83" t="s">
        <v>7</v>
      </c>
      <c r="M57" s="83"/>
    </row>
    <row r="58" spans="1:24" ht="15.75" customHeight="1" thickBot="1">
      <c r="A58" s="19"/>
      <c r="B58" s="18" t="s">
        <v>26</v>
      </c>
      <c r="C58" s="13"/>
      <c r="D58" s="17" t="s">
        <v>25</v>
      </c>
      <c r="E58" s="15" t="s">
        <v>7</v>
      </c>
      <c r="F58" s="16" t="s">
        <v>24</v>
      </c>
      <c r="G58" s="25" t="s">
        <v>7</v>
      </c>
      <c r="H58" s="14"/>
      <c r="I58" s="88"/>
      <c r="J58" s="83"/>
      <c r="K58" s="83"/>
      <c r="L58" s="83"/>
      <c r="M58" s="83"/>
    </row>
    <row r="59" spans="1:24" ht="15.75" customHeight="1">
      <c r="A59" s="162" t="s">
        <v>23</v>
      </c>
      <c r="B59" s="163"/>
      <c r="C59" s="163"/>
      <c r="D59" s="163"/>
      <c r="E59" s="12" t="s">
        <v>22</v>
      </c>
      <c r="F59" s="11"/>
      <c r="G59" s="11"/>
      <c r="H59" s="8" t="str">
        <f>IF(A58=1,A58*(((D39-I47)/3)+F39),"0 €")</f>
        <v>0 €</v>
      </c>
      <c r="I59" s="83"/>
      <c r="J59" s="83"/>
      <c r="K59" s="83"/>
      <c r="L59" s="83"/>
      <c r="M59" s="83"/>
    </row>
    <row r="60" spans="1:24" ht="15.75" customHeight="1">
      <c r="A60" s="164" t="s">
        <v>21</v>
      </c>
      <c r="B60" s="154"/>
      <c r="C60" s="154"/>
      <c r="D60" s="154"/>
      <c r="E60" s="5" t="s">
        <v>20</v>
      </c>
      <c r="F60" s="5"/>
      <c r="G60" s="11"/>
      <c r="H60" s="8" t="str">
        <f>IF(A58=1,A58*((D39-I47)/3),"0 €")</f>
        <v>0 €</v>
      </c>
      <c r="I60" s="83"/>
      <c r="J60" s="89"/>
      <c r="K60" s="89"/>
      <c r="L60" s="89"/>
      <c r="M60" s="89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</row>
    <row r="61" spans="1:24" ht="15.75" customHeight="1" thickBot="1">
      <c r="A61" s="139" t="s">
        <v>19</v>
      </c>
      <c r="B61" s="140"/>
      <c r="C61" s="140"/>
      <c r="D61" s="140"/>
      <c r="E61" s="10" t="s">
        <v>18</v>
      </c>
      <c r="F61" s="10"/>
      <c r="G61" s="9"/>
      <c r="H61" s="8" t="str">
        <f>IF(A58=1,A58*((D39-I47)/3),"0 €")</f>
        <v>0 €</v>
      </c>
      <c r="I61" s="84"/>
      <c r="J61" s="90"/>
      <c r="K61" s="89"/>
      <c r="L61" s="89"/>
      <c r="M61" s="89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</row>
    <row r="62" spans="1:24" ht="6" customHeight="1">
      <c r="A62" s="155"/>
      <c r="B62" s="155"/>
      <c r="C62" s="155"/>
      <c r="D62" s="155"/>
      <c r="E62" s="155"/>
      <c r="F62" s="155"/>
      <c r="G62" s="155"/>
      <c r="H62" s="15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</row>
    <row r="63" spans="1:24" ht="14" customHeight="1">
      <c r="A63" s="141" t="s">
        <v>17</v>
      </c>
      <c r="B63" s="141"/>
      <c r="C63" s="141"/>
      <c r="D63" s="141"/>
      <c r="E63" s="141"/>
      <c r="F63" s="141"/>
      <c r="G63" s="141"/>
      <c r="H63" s="141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</row>
    <row r="64" spans="1:24" ht="14" customHeight="1">
      <c r="A64" s="153" t="s">
        <v>16</v>
      </c>
      <c r="B64" s="153"/>
      <c r="C64" s="153"/>
      <c r="D64" s="153"/>
      <c r="E64" s="153"/>
      <c r="F64" s="153"/>
      <c r="G64" s="153"/>
      <c r="H64" s="153"/>
      <c r="I64" s="7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</row>
    <row r="65" spans="1:24" ht="14" customHeight="1">
      <c r="A65" s="154" t="s">
        <v>15</v>
      </c>
      <c r="B65" s="154"/>
      <c r="C65" s="154"/>
      <c r="D65" s="154"/>
      <c r="E65" s="154"/>
      <c r="F65" s="154"/>
      <c r="G65" s="154"/>
      <c r="H65" s="154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</row>
    <row r="66" spans="1:24" ht="14" customHeight="1">
      <c r="A66" s="154" t="s">
        <v>14</v>
      </c>
      <c r="B66" s="154"/>
      <c r="C66" s="154"/>
      <c r="D66" s="154"/>
      <c r="E66" s="154"/>
      <c r="F66" s="154"/>
      <c r="G66" s="154"/>
      <c r="H66" s="154"/>
      <c r="I66" s="5"/>
    </row>
    <row r="67" spans="1:24" ht="14" customHeight="1">
      <c r="A67" s="154" t="s">
        <v>13</v>
      </c>
      <c r="B67" s="154"/>
      <c r="C67" s="154"/>
      <c r="D67" s="154"/>
      <c r="E67" s="154"/>
      <c r="F67" s="154"/>
      <c r="G67" s="154"/>
      <c r="H67" s="154"/>
      <c r="I67" s="5"/>
    </row>
    <row r="68" spans="1:24" ht="14" customHeight="1">
      <c r="A68" s="154" t="s">
        <v>12</v>
      </c>
      <c r="B68" s="154"/>
      <c r="C68" s="154"/>
      <c r="D68" s="154"/>
      <c r="E68" s="154"/>
      <c r="F68" s="154"/>
      <c r="G68" s="154"/>
      <c r="H68" s="154"/>
      <c r="I68" s="5"/>
    </row>
    <row r="69" spans="1:24" ht="14" customHeight="1">
      <c r="A69" s="154" t="s">
        <v>90</v>
      </c>
      <c r="B69" s="154"/>
      <c r="C69" s="154"/>
      <c r="D69" s="154"/>
      <c r="E69" s="154"/>
      <c r="F69" s="154"/>
      <c r="G69" s="154"/>
      <c r="H69" s="154"/>
      <c r="I69" s="5"/>
    </row>
    <row r="70" spans="1:24" ht="14" customHeight="1">
      <c r="A70" s="154" t="s">
        <v>11</v>
      </c>
      <c r="B70" s="154"/>
      <c r="C70" s="154"/>
      <c r="D70" s="154"/>
      <c r="E70" s="154"/>
      <c r="F70" s="154"/>
      <c r="G70" s="154"/>
      <c r="H70" s="154"/>
      <c r="I70" s="5"/>
    </row>
    <row r="71" spans="1:24" ht="9" customHeight="1" thickBot="1">
      <c r="A71" s="81"/>
      <c r="B71" s="81"/>
      <c r="C71" s="81"/>
      <c r="D71" s="81"/>
      <c r="E71" s="81"/>
      <c r="F71" s="81"/>
      <c r="G71" s="81"/>
      <c r="H71" s="81"/>
      <c r="I71" s="5"/>
    </row>
    <row r="72" spans="1:24" ht="14" customHeight="1">
      <c r="A72" s="91"/>
      <c r="B72" s="92" t="s">
        <v>95</v>
      </c>
      <c r="C72" s="93"/>
      <c r="D72" s="93"/>
      <c r="E72" s="93"/>
      <c r="F72" s="93"/>
      <c r="G72" s="93"/>
      <c r="H72" s="94"/>
      <c r="I72" s="5"/>
    </row>
    <row r="73" spans="1:24" ht="60.75" customHeight="1" thickBot="1">
      <c r="A73" s="97"/>
      <c r="B73" s="98"/>
      <c r="C73" s="99"/>
      <c r="D73" s="99"/>
      <c r="E73" s="99"/>
      <c r="F73" s="99"/>
      <c r="G73" s="99"/>
      <c r="H73" s="100"/>
    </row>
    <row r="74" spans="1:24" ht="30" customHeight="1">
      <c r="A74" s="166" t="s">
        <v>91</v>
      </c>
      <c r="B74" s="167"/>
      <c r="C74" s="167"/>
      <c r="D74" s="167"/>
      <c r="E74" s="167"/>
      <c r="F74" s="167"/>
      <c r="G74" s="167"/>
      <c r="H74" s="168"/>
    </row>
    <row r="75" spans="1:24" ht="14" customHeight="1">
      <c r="A75" s="169" t="s">
        <v>10</v>
      </c>
      <c r="B75" s="170"/>
      <c r="C75" s="170"/>
      <c r="D75" s="170"/>
      <c r="E75" s="170"/>
      <c r="F75" s="170"/>
      <c r="G75" s="170"/>
      <c r="H75" s="171"/>
    </row>
    <row r="76" spans="1:24" ht="15.75" customHeight="1">
      <c r="A76" s="169" t="s">
        <v>9</v>
      </c>
      <c r="B76" s="170"/>
      <c r="C76" s="170"/>
      <c r="D76" s="170"/>
      <c r="E76" s="170"/>
      <c r="F76" s="170"/>
      <c r="G76" s="170"/>
      <c r="H76" s="171"/>
    </row>
    <row r="77" spans="1:24" ht="15.75" customHeight="1">
      <c r="A77" s="144"/>
      <c r="B77" s="145"/>
      <c r="C77" s="145"/>
      <c r="D77" s="145"/>
      <c r="E77" s="145"/>
      <c r="F77" s="145"/>
      <c r="G77" s="145"/>
      <c r="H77" s="146"/>
    </row>
    <row r="78" spans="1:24" ht="21" customHeight="1">
      <c r="A78" s="144"/>
      <c r="B78" s="145"/>
      <c r="C78" s="145"/>
      <c r="D78" s="145"/>
      <c r="E78" s="145"/>
      <c r="F78" s="145"/>
      <c r="G78" s="145"/>
      <c r="H78" s="146"/>
    </row>
    <row r="79" spans="1:24" ht="25.5" customHeight="1" thickBot="1">
      <c r="A79" s="147"/>
      <c r="B79" s="148"/>
      <c r="C79" s="148"/>
      <c r="D79" s="148"/>
      <c r="E79" s="148"/>
      <c r="F79" s="148"/>
      <c r="G79" s="148"/>
      <c r="H79" s="149"/>
    </row>
    <row r="80" spans="1:24" ht="14" customHeight="1">
      <c r="A80" s="150" t="s">
        <v>8</v>
      </c>
      <c r="B80" s="150"/>
      <c r="C80" s="150"/>
      <c r="D80" s="150"/>
      <c r="E80" s="150"/>
      <c r="F80" s="150"/>
      <c r="G80" s="150"/>
      <c r="H80" s="150"/>
      <c r="I80" s="7"/>
    </row>
    <row r="81" spans="1:9" ht="14" customHeight="1">
      <c r="A81" s="6" t="s">
        <v>7</v>
      </c>
      <c r="B81" s="5" t="s">
        <v>92</v>
      </c>
      <c r="C81" s="5"/>
      <c r="D81" s="5"/>
      <c r="E81" s="5"/>
      <c r="F81" s="5"/>
      <c r="G81" s="5"/>
      <c r="H81" s="5"/>
      <c r="I81" s="5"/>
    </row>
    <row r="82" spans="1:9" ht="14" customHeight="1">
      <c r="A82" s="6" t="s">
        <v>7</v>
      </c>
      <c r="B82" s="5" t="s">
        <v>93</v>
      </c>
      <c r="C82" s="5"/>
      <c r="D82" s="5"/>
      <c r="E82" s="5"/>
      <c r="F82" s="5"/>
      <c r="G82" s="5"/>
      <c r="H82" s="5"/>
      <c r="I82" s="5"/>
    </row>
    <row r="83" spans="1:9" ht="14" customHeight="1">
      <c r="A83" s="6" t="s">
        <v>7</v>
      </c>
      <c r="B83" s="5" t="s">
        <v>94</v>
      </c>
      <c r="C83" s="5"/>
      <c r="D83" s="5"/>
      <c r="E83" s="5"/>
      <c r="F83" s="5"/>
      <c r="G83" s="5"/>
      <c r="H83" s="5"/>
      <c r="I83" s="5"/>
    </row>
    <row r="84" spans="1:9" ht="9" customHeight="1"/>
    <row r="85" spans="1:9" ht="14" customHeight="1">
      <c r="A85" s="151" t="s">
        <v>6</v>
      </c>
      <c r="B85" s="151"/>
      <c r="C85" s="151"/>
      <c r="D85" s="151"/>
      <c r="E85" s="151"/>
      <c r="F85" s="151"/>
      <c r="G85" s="151"/>
      <c r="H85" s="151"/>
    </row>
    <row r="86" spans="1:9" ht="14" customHeight="1">
      <c r="A86" s="152" t="s">
        <v>5</v>
      </c>
      <c r="B86" s="152"/>
      <c r="C86" s="152"/>
      <c r="D86" s="152"/>
      <c r="E86" s="152"/>
      <c r="F86" s="152"/>
      <c r="G86" s="152"/>
      <c r="H86" s="152"/>
    </row>
    <row r="87" spans="1:9" ht="14" customHeight="1">
      <c r="A87" s="151" t="s">
        <v>4</v>
      </c>
      <c r="B87" s="151"/>
      <c r="C87" s="151"/>
      <c r="D87" s="151"/>
      <c r="E87" s="151"/>
      <c r="F87" s="151"/>
      <c r="G87" s="151"/>
      <c r="H87" s="151"/>
    </row>
    <row r="88" spans="1:9" ht="9" customHeight="1">
      <c r="B88" s="5"/>
      <c r="C88" s="5"/>
      <c r="D88" s="5"/>
      <c r="E88" s="5"/>
      <c r="F88" s="5"/>
      <c r="G88" s="5"/>
      <c r="H88" s="5"/>
      <c r="I88" s="5"/>
    </row>
    <row r="89" spans="1:9" ht="14" customHeight="1">
      <c r="I89" s="5"/>
    </row>
    <row r="90" spans="1:9" ht="62.25" customHeight="1"/>
    <row r="91" spans="1:9" ht="12" customHeight="1">
      <c r="A91" s="142" t="s">
        <v>3</v>
      </c>
      <c r="B91" s="142"/>
      <c r="C91" s="142"/>
      <c r="D91" s="142"/>
      <c r="E91" s="142"/>
      <c r="F91" s="142"/>
      <c r="G91" s="142"/>
      <c r="H91" s="142"/>
      <c r="I91" s="4"/>
    </row>
    <row r="92" spans="1:9" ht="14" customHeight="1">
      <c r="A92" s="143" t="s">
        <v>2</v>
      </c>
      <c r="B92" s="143"/>
      <c r="C92" s="143"/>
      <c r="D92" s="143"/>
      <c r="E92" s="143"/>
      <c r="F92" s="143"/>
      <c r="G92" s="143"/>
      <c r="H92" s="143"/>
      <c r="I92" s="3"/>
    </row>
    <row r="93" spans="1:9" ht="14" customHeight="1">
      <c r="A93" s="142" t="s">
        <v>1</v>
      </c>
      <c r="B93" s="142"/>
      <c r="C93" s="142"/>
      <c r="D93" s="142"/>
      <c r="E93" s="142"/>
      <c r="F93" s="142"/>
      <c r="G93" s="142"/>
      <c r="H93" s="142"/>
      <c r="I93" s="4"/>
    </row>
    <row r="94" spans="1:9" ht="14" customHeight="1">
      <c r="A94" s="143" t="s">
        <v>0</v>
      </c>
      <c r="B94" s="143"/>
      <c r="C94" s="143"/>
      <c r="D94" s="143"/>
      <c r="E94" s="143"/>
      <c r="F94" s="143"/>
      <c r="G94" s="143"/>
      <c r="H94" s="143"/>
      <c r="I94" s="3"/>
    </row>
    <row r="95" spans="1:9" ht="15" customHeight="1">
      <c r="A95" s="115"/>
      <c r="B95" s="115"/>
      <c r="C95" s="115"/>
      <c r="D95" s="115"/>
      <c r="E95" s="115"/>
      <c r="F95" s="115"/>
      <c r="G95" s="115"/>
      <c r="H95" s="115"/>
    </row>
  </sheetData>
  <sheetProtection algorithmName="SHA-512" hashValue="B1SFlVvcRAS7bDc9bbJd4cfrrck2bBekiW4UT04bXDlgJdY5P0ucWv465J6aqmhzpMb/t1fdE3SjXG6b9PfmpA==" saltValue="/8zVRBRWdf+wUkQ/8kva3w==" spinCount="100000" sheet="1" objects="1" scenarios="1"/>
  <mergeCells count="71">
    <mergeCell ref="A74:H74"/>
    <mergeCell ref="A75:H75"/>
    <mergeCell ref="A92:H92"/>
    <mergeCell ref="A76:H76"/>
    <mergeCell ref="A68:H68"/>
    <mergeCell ref="A69:H69"/>
    <mergeCell ref="A70:H70"/>
    <mergeCell ref="A49:G49"/>
    <mergeCell ref="A55:H55"/>
    <mergeCell ref="B56:E56"/>
    <mergeCell ref="A59:D59"/>
    <mergeCell ref="A60:D60"/>
    <mergeCell ref="B53:G53"/>
    <mergeCell ref="A61:D61"/>
    <mergeCell ref="A63:H63"/>
    <mergeCell ref="A93:H93"/>
    <mergeCell ref="A94:H94"/>
    <mergeCell ref="A95:H95"/>
    <mergeCell ref="A77:H79"/>
    <mergeCell ref="A80:H80"/>
    <mergeCell ref="A85:H85"/>
    <mergeCell ref="A86:H86"/>
    <mergeCell ref="A87:H87"/>
    <mergeCell ref="A91:H91"/>
    <mergeCell ref="A64:H64"/>
    <mergeCell ref="A65:H65"/>
    <mergeCell ref="A66:H66"/>
    <mergeCell ref="A67:H67"/>
    <mergeCell ref="A62:H62"/>
    <mergeCell ref="A44:H44"/>
    <mergeCell ref="A45:C45"/>
    <mergeCell ref="A46:H46"/>
    <mergeCell ref="A47:C47"/>
    <mergeCell ref="A48:H48"/>
    <mergeCell ref="A43:C43"/>
    <mergeCell ref="A32:H33"/>
    <mergeCell ref="C37:D37"/>
    <mergeCell ref="A13:H13"/>
    <mergeCell ref="A14:H14"/>
    <mergeCell ref="A17:A31"/>
    <mergeCell ref="D27:F27"/>
    <mergeCell ref="B28:C28"/>
    <mergeCell ref="G28:G30"/>
    <mergeCell ref="B29:C29"/>
    <mergeCell ref="B30:C30"/>
    <mergeCell ref="B31:D31"/>
    <mergeCell ref="A39:B39"/>
    <mergeCell ref="A40:H40"/>
    <mergeCell ref="A41:H41"/>
    <mergeCell ref="A42:H42"/>
    <mergeCell ref="G9:H9"/>
    <mergeCell ref="A38:H38"/>
    <mergeCell ref="A11:B11"/>
    <mergeCell ref="C11:H11"/>
    <mergeCell ref="A12:H12"/>
    <mergeCell ref="A5:B5"/>
    <mergeCell ref="C5:H5"/>
    <mergeCell ref="C18:D18"/>
    <mergeCell ref="F18:G18"/>
    <mergeCell ref="A1:H1"/>
    <mergeCell ref="A2:H2"/>
    <mergeCell ref="A3:B3"/>
    <mergeCell ref="C3:D3"/>
    <mergeCell ref="F3:H3"/>
    <mergeCell ref="A6:H6"/>
    <mergeCell ref="A7:B7"/>
    <mergeCell ref="C7:H7"/>
    <mergeCell ref="A8:H8"/>
    <mergeCell ref="A9:B9"/>
    <mergeCell ref="C9:D9"/>
    <mergeCell ref="E9:F9"/>
  </mergeCells>
  <printOptions horizontalCentered="1" verticalCentered="1"/>
  <pageMargins left="0.31496062992125984" right="0.23622047244094491" top="0.74803149606299213" bottom="0.74803149606299213" header="0.31496062992125984" footer="0.31496062992125984"/>
  <pageSetup paperSize="9" orientation="portrait" verticalDpi="0" r:id="rId1"/>
  <rowBreaks count="1" manualBreakCount="1">
    <brk id="53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Inscriptions Enfant 2025</vt:lpstr>
      <vt:lpstr>'Inscriptions Enfant 2025'!Zone_d_impression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Isabelle CABADY</dc:creator>
  <cp:lastModifiedBy>Isabelle CABADY</cp:lastModifiedBy>
  <cp:lastPrinted>2025-08-24T10:11:29Z</cp:lastPrinted>
  <dcterms:created xsi:type="dcterms:W3CDTF">2025-08-23T15:32:04Z</dcterms:created>
  <dcterms:modified xsi:type="dcterms:W3CDTF">2025-08-25T10:09:52Z</dcterms:modified>
</cp:coreProperties>
</file>